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LENOS" sheetId="1" r:id="rId1"/>
    <sheet name="JUNIO 2023" sheetId="2" r:id="rId2"/>
  </sheets>
  <definedNames/>
  <calcPr fullCalcOnLoad="1"/>
</workbook>
</file>

<file path=xl/sharedStrings.xml><?xml version="1.0" encoding="utf-8"?>
<sst xmlns="http://schemas.openxmlformats.org/spreadsheetml/2006/main" count="681" uniqueCount="359">
  <si>
    <t>ASOCIACION MEDICA DE MERCEDES (22610)</t>
  </si>
  <si>
    <t>Descripción</t>
  </si>
  <si>
    <t>Azul / Blanco</t>
  </si>
  <si>
    <t>Oro / Plata</t>
  </si>
  <si>
    <t>Galeno Prácticas Quirúrgicas Básico</t>
  </si>
  <si>
    <t>Galeno Prácticas Quirúrgicas Dif. B</t>
  </si>
  <si>
    <t>Galeno Prácticas Quirúrgicas Dif. C</t>
  </si>
  <si>
    <t>Galeno Prácticas Médicas Básicos</t>
  </si>
  <si>
    <t>Galeno Prácticas Médicas Dif. B</t>
  </si>
  <si>
    <t>Galeno Prácticas Médicas Dif. C</t>
  </si>
  <si>
    <t>Galeno Prácticas Radiológicas</t>
  </si>
  <si>
    <t>Galeno Prácticas Radiológicas Dif. B</t>
  </si>
  <si>
    <t>Galeno Prácticas Radiológicas Dif. C</t>
  </si>
  <si>
    <t>Galeno Prácticas Ecográficas</t>
  </si>
  <si>
    <t>Gasto Quirúrgico</t>
  </si>
  <si>
    <t>Gasto Radiológico</t>
  </si>
  <si>
    <t>Gasto Ecográfico</t>
  </si>
  <si>
    <t>Gasto Bioquímico</t>
  </si>
  <si>
    <t>Otros Gastos</t>
  </si>
  <si>
    <t>Cod. 939/954</t>
  </si>
  <si>
    <t>No Nomencladas</t>
  </si>
  <si>
    <t>027003</t>
  </si>
  <si>
    <t>MODULO CIRUGIA CONJUNTIVOPLASTIA</t>
  </si>
  <si>
    <t>01/04/2022</t>
  </si>
  <si>
    <t>UNT</t>
  </si>
  <si>
    <t>$7765,78</t>
  </si>
  <si>
    <t>$14755,57</t>
  </si>
  <si>
    <t>027009</t>
  </si>
  <si>
    <t>MODULO DE ENUCLEACION</t>
  </si>
  <si>
    <t>$19361,81</t>
  </si>
  <si>
    <t>$36788,90</t>
  </si>
  <si>
    <t>027010</t>
  </si>
  <si>
    <t>MODULO DE CHALAZION</t>
  </si>
  <si>
    <t>$4047,45</t>
  </si>
  <si>
    <t>$7690,47</t>
  </si>
  <si>
    <t>0270118</t>
  </si>
  <si>
    <t>MODULO CIRUGIA MENOR O BAJA COMPLEJIDAD. URGENCIA</t>
  </si>
  <si>
    <t>$22575,89</t>
  </si>
  <si>
    <t>$42895,88</t>
  </si>
  <si>
    <t>0270120</t>
  </si>
  <si>
    <t>MODULO CIRUGIA MAYOR O ALTA COMPLEJIDAD. URGENCIA</t>
  </si>
  <si>
    <t>$35481,36</t>
  </si>
  <si>
    <t>$67417,25</t>
  </si>
  <si>
    <t>027013</t>
  </si>
  <si>
    <t>QUERATOPLASTIA PENETRANTE</t>
  </si>
  <si>
    <t>$56474,64</t>
  </si>
  <si>
    <t>$107306,07</t>
  </si>
  <si>
    <t>0270142</t>
  </si>
  <si>
    <t>MODULO DE ENTROPION Y ECTROPION, NO COSMETICA</t>
  </si>
  <si>
    <t>$12898,44</t>
  </si>
  <si>
    <t>$24508,01</t>
  </si>
  <si>
    <t>0270149</t>
  </si>
  <si>
    <t>MODULO SIMPLE CIRUGIA VIAS LAGRIMALES</t>
  </si>
  <si>
    <t>$6456,29</t>
  </si>
  <si>
    <t>$12267,42</t>
  </si>
  <si>
    <t>0270154</t>
  </si>
  <si>
    <t>MODULO CIRUGIA REFRACTIVA BILATERAL</t>
  </si>
  <si>
    <t>$40320,00</t>
  </si>
  <si>
    <t>$76611,05</t>
  </si>
  <si>
    <t>0270155</t>
  </si>
  <si>
    <t>MODULO FOTOCIRUGIA, FOTOCOAGULACION LASER ARGON BILATERAL, DYE LASER, KRIPTON, ONLY GREEN, DIODO, IRIDOTOMIA</t>
  </si>
  <si>
    <t>$12303,23</t>
  </si>
  <si>
    <t>$23377,07</t>
  </si>
  <si>
    <t>0270156</t>
  </si>
  <si>
    <t>MODULO FOTOCIRUGIA YAG LASER BILATERAL</t>
  </si>
  <si>
    <t>027022</t>
  </si>
  <si>
    <t>MODULO FOTOCIRUGIA, FOTOCOAGULACION CON YAG LASER UNILATERAL</t>
  </si>
  <si>
    <t>027026</t>
  </si>
  <si>
    <t>MODULO FOTOCIRUGIA, FOTOCOAGULACION LASER ARGON UNILATERAL, DYE LASER, KRIPTON, ONLY GREEN, DIODO, IRIDOTOMIA</t>
  </si>
  <si>
    <t>$9222,25</t>
  </si>
  <si>
    <t>$17522,97</t>
  </si>
  <si>
    <t>027030</t>
  </si>
  <si>
    <t>MODULO DE VITRECTOMIA</t>
  </si>
  <si>
    <t>$51628,98</t>
  </si>
  <si>
    <t>$98098,97</t>
  </si>
  <si>
    <t>027031</t>
  </si>
  <si>
    <t>MODULO CIRUGIA DE DESPRENDIMIENTO DE RETINA UNILATERAL, RETINOPEXIA</t>
  </si>
  <si>
    <t>$30635,64</t>
  </si>
  <si>
    <t>$58210,05</t>
  </si>
  <si>
    <t>027042</t>
  </si>
  <si>
    <t>MODULO DE GLAUCOMA</t>
  </si>
  <si>
    <t>027051</t>
  </si>
  <si>
    <t>MODULO CIRUGIA REFRACTIVA UNILATERAL</t>
  </si>
  <si>
    <t>$24200,46</t>
  </si>
  <si>
    <t>$45982,70</t>
  </si>
  <si>
    <t>027060</t>
  </si>
  <si>
    <t>MODULO CIRUGIA DE ESTRABISMO</t>
  </si>
  <si>
    <t>$32253,28</t>
  </si>
  <si>
    <t>$61283,66</t>
  </si>
  <si>
    <t>027061</t>
  </si>
  <si>
    <t>MODULO COMPLEJO DE CIRUGIA DE VIAS LAGRIMALES</t>
  </si>
  <si>
    <t>027064</t>
  </si>
  <si>
    <t>MODULO DE EXENTERACION</t>
  </si>
  <si>
    <t>027077</t>
  </si>
  <si>
    <t>MODULO DE CATARATAS</t>
  </si>
  <si>
    <t>$27652,72</t>
  </si>
  <si>
    <t>$52542,25</t>
  </si>
  <si>
    <t>027092</t>
  </si>
  <si>
    <t>MODULO DE ANGIOGRAFIA DIGITAL BILATERAL</t>
  </si>
  <si>
    <t>0770130</t>
  </si>
  <si>
    <t>QUIMIOTERAPIA AMBULATORIA Y/O INTERNACION</t>
  </si>
  <si>
    <t>$1771,49</t>
  </si>
  <si>
    <t>$3365,97</t>
  </si>
  <si>
    <t>0870106</t>
  </si>
  <si>
    <t>HONORARIOS COLECISTECTOMIA LAPAROSCOPICA</t>
  </si>
  <si>
    <t>$24157,36</t>
  </si>
  <si>
    <t>$45900,81</t>
  </si>
  <si>
    <t>087032</t>
  </si>
  <si>
    <t>MODULO DE HERNIOPLASTIA UNILATERAL LAPAROSCOPICA</t>
  </si>
  <si>
    <t>$17809,52</t>
  </si>
  <si>
    <t>$33839,44</t>
  </si>
  <si>
    <t>1170115</t>
  </si>
  <si>
    <t>HONORARIOS CIRUGIA GINECOLOGICA LAPAROSCOPICA TERAPEUTICA CON EXERESIS DE ANEXOS O LISIS DE ADHERENCIAS O BIOPSIA UNICA/MULTIPLE O FULGURACION DE OVARIO/OVIDUCTOS/VICERAS PELVIANAS U OFORECTOMIA</t>
  </si>
  <si>
    <t>$30891,72</t>
  </si>
  <si>
    <t>$58696,59</t>
  </si>
  <si>
    <t>1170120</t>
  </si>
  <si>
    <t>HONORARIOS ANEXOHISTERECTOMIA LAPAROSCOPICA VAGINAL, CON O SIN REMOCION DE TROMPAS, CON O SIN REMOCION DE OVARIOS.</t>
  </si>
  <si>
    <t>1170139</t>
  </si>
  <si>
    <t>MODULO DE CIRUGIA GINECOLOGIA ANEXOHISTEROSCOPIA LAPAROSCOPICA</t>
  </si>
  <si>
    <t>$13407,63</t>
  </si>
  <si>
    <t>$25475,54</t>
  </si>
  <si>
    <t>1170166</t>
  </si>
  <si>
    <t>MODULO CESAREA MAS LIGADURA DE TROMPAS, LIGADURA TUBARICA, TUBARIA</t>
  </si>
  <si>
    <t>$23528,10</t>
  </si>
  <si>
    <t>$44705,17</t>
  </si>
  <si>
    <t>117060</t>
  </si>
  <si>
    <t>MODULO DE HISTEROSCOPIA DIAGNOSTICA</t>
  </si>
  <si>
    <t>$6703,88</t>
  </si>
  <si>
    <t>$12737,88</t>
  </si>
  <si>
    <t>117063</t>
  </si>
  <si>
    <t>MODULO DE HISTEROSCOPIA TERAPEUTICA</t>
  </si>
  <si>
    <t>1270458</t>
  </si>
  <si>
    <t>HONORARIOS ARTROSCOPIA HOMBRO SIMPLE</t>
  </si>
  <si>
    <t>1270500</t>
  </si>
  <si>
    <t>HONORARIOS ARTROSCOPIA TOBILLO SIMPLE</t>
  </si>
  <si>
    <t>127077</t>
  </si>
  <si>
    <t>HONORARIOS ARTROSCOPIA DE RODILLA SIMPLE, TERAPEUTICA, MEÑISCOS, MENISCO</t>
  </si>
  <si>
    <t>$20131,11</t>
  </si>
  <si>
    <t>$38250,63</t>
  </si>
  <si>
    <t>127079</t>
  </si>
  <si>
    <t>HONORARIOS DE ARTROSCOPIA DE RODILLA COMPLEJA, TERAPEUTICA, LIGAMENTOS</t>
  </si>
  <si>
    <t>137045</t>
  </si>
  <si>
    <t>CRIOCIRUGIA DERMATOLOGICA</t>
  </si>
  <si>
    <t>$1449,44</t>
  </si>
  <si>
    <t>$2754,04</t>
  </si>
  <si>
    <t>1550108</t>
  </si>
  <si>
    <t>ANATOMIA PATOLOGICA, INMUNOHISTOQUIMICA RECEPTORES HORMONALES ESTROGENO PROGESTERONA</t>
  </si>
  <si>
    <t>$2415,74</t>
  </si>
  <si>
    <t>$4590,08</t>
  </si>
  <si>
    <t>1550122</t>
  </si>
  <si>
    <t>TECNICA INMUNOHISTOQUIMICA 5 A 10 MARCADORES</t>
  </si>
  <si>
    <t>175033</t>
  </si>
  <si>
    <t>PRESUROMETRIA,HOLTER DE PRESION ARTERIAL, MONITOREO DE PRESION ARTERIAL, MAPA</t>
  </si>
  <si>
    <t>$1642,11</t>
  </si>
  <si>
    <t>$3120,13</t>
  </si>
  <si>
    <t>175053</t>
  </si>
  <si>
    <t>ELECTROCARDIOGRAMA DE HOLTER (3 CANALES)</t>
  </si>
  <si>
    <t>$2737,77</t>
  </si>
  <si>
    <t>$5201,98</t>
  </si>
  <si>
    <t>175055</t>
  </si>
  <si>
    <t>TILT TEST</t>
  </si>
  <si>
    <t>$1207,82</t>
  </si>
  <si>
    <t>$2294,96</t>
  </si>
  <si>
    <t>175060</t>
  </si>
  <si>
    <t>ERGOMETRIA COMPUTARIZADA.PEG COMPUTARIZADA.PRUEBA ERGOMETRICA,ERGONOMETRICA GRADUADA.PRUEBA DE RESISTENCIA.</t>
  </si>
  <si>
    <t>$1610,58</t>
  </si>
  <si>
    <t>$3060,22</t>
  </si>
  <si>
    <t>175069</t>
  </si>
  <si>
    <t>PRUEBA ERGOMETRICA DE 12 DERIVACIONES</t>
  </si>
  <si>
    <t>$1691,91</t>
  </si>
  <si>
    <t>$3214,77</t>
  </si>
  <si>
    <t>180109</t>
  </si>
  <si>
    <t>ECOGRAFIA OFTALMOLOGICA UNI O BILATERAL.</t>
  </si>
  <si>
    <t>$777,30</t>
  </si>
  <si>
    <t>$1476,93</t>
  </si>
  <si>
    <t>185003</t>
  </si>
  <si>
    <t>ECOGRAFIA TN TRANSLUCENCIA NUCAL</t>
  </si>
  <si>
    <t>$2378,13</t>
  </si>
  <si>
    <t>$4518,65</t>
  </si>
  <si>
    <t>1850112</t>
  </si>
  <si>
    <t>ECOGRAFIA MUSCULAR, PARTES BLANDAS, EXTREMIDADES, TENDON DE AQUILES, COLUMNA, MEDULA</t>
  </si>
  <si>
    <t>1850115</t>
  </si>
  <si>
    <t>ECOGRAFIA TRANSVAGINAL, ENDOCAVITARIA.TV</t>
  </si>
  <si>
    <t>1850127</t>
  </si>
  <si>
    <t>ECODOPPLER RENAL, COLOR</t>
  </si>
  <si>
    <t>$2517,81</t>
  </si>
  <si>
    <t>$4784,02</t>
  </si>
  <si>
    <t>1850167</t>
  </si>
  <si>
    <t>ECOGRAFIA DE CABEZA, CUELLO Y/O CERVICAL, GLANDULAS SALIVALES PAROTIDA, UNILATERAL O BILATERAL, SUBMAXILARES, CERVICAL PISO DE LA BOCA.</t>
  </si>
  <si>
    <t>1850172</t>
  </si>
  <si>
    <t>SCAN FETAL</t>
  </si>
  <si>
    <t>$2612,06</t>
  </si>
  <si>
    <t>$4963,13</t>
  </si>
  <si>
    <t>1850176</t>
  </si>
  <si>
    <t>ECOGRAFIA DE PENE</t>
  </si>
  <si>
    <t>1850183</t>
  </si>
  <si>
    <t>ECODOPPLER AORTA TORACICA Y/O ABDOMINAL, VENA PORTA, RETROPERITONEALES, GINECOLOGICO, PELVICO, HIGADO,HEPATICO, GANGLIONAR, COLOR</t>
  </si>
  <si>
    <t>1850224</t>
  </si>
  <si>
    <t>ECODOPPLER VENOSO AMBOS MIEMBROS SUPERIORES, COLOR</t>
  </si>
  <si>
    <t>1850225</t>
  </si>
  <si>
    <t>ECODOPPLER VENOSO AMBOS MIEMBROS INFERIORES, COLOR</t>
  </si>
  <si>
    <t>1850226</t>
  </si>
  <si>
    <t>ECODOPPLER VENOSO DE LOS CUATRO (4) MIEMBROS, SUPERIOR E INFERIOR, COLOR</t>
  </si>
  <si>
    <t>$3771,73</t>
  </si>
  <si>
    <t>$7166,57</t>
  </si>
  <si>
    <t>1850227</t>
  </si>
  <si>
    <t>ECODOPPLER ARTERIAL AMBOS MIEMBROS SUPERIORES, COLOR</t>
  </si>
  <si>
    <t>1850228</t>
  </si>
  <si>
    <t>ECODOPPLER ARTERIAL AMBOS MIEMBROS INFERIORES, COLOR</t>
  </si>
  <si>
    <t>1850229</t>
  </si>
  <si>
    <t>ECODOPPLER ARTERIAL DE LOS CUATRO (4) MIEMBROS, SUPERIOR E INFERIOR, COLOR</t>
  </si>
  <si>
    <t>1850230</t>
  </si>
  <si>
    <t>ECODOPPLER ARTERIAL Y VENOSO DE AMBOS MIEMBROS SUPERIORES, COLOR</t>
  </si>
  <si>
    <t>1850231</t>
  </si>
  <si>
    <t>ECODOPPLER ARTERIAL Y VENOSO DE AMBOS MIEMBROS INFERIORES, COLOR</t>
  </si>
  <si>
    <t>1850232</t>
  </si>
  <si>
    <t>ECODOPPLER ARTERIAL Y VENOS DE LOS CUATRO (4) MIEMBROS, SUPERIOR E INFERIOR, COLOR</t>
  </si>
  <si>
    <t>$4398,62</t>
  </si>
  <si>
    <t>$8357,71</t>
  </si>
  <si>
    <t>185037</t>
  </si>
  <si>
    <t>ECOGRAFIA TRANSCRANEAL TRANSFONTANELAR</t>
  </si>
  <si>
    <t>185040</t>
  </si>
  <si>
    <t>ECOGRAFIA DE CADERA</t>
  </si>
  <si>
    <t>185075</t>
  </si>
  <si>
    <t>ECOGRAFIA TRANSRECTAL PROSTATICA, VESICAL, SEMINAL, PERINEAL.</t>
  </si>
  <si>
    <t>185092</t>
  </si>
  <si>
    <t>ECODOPPLER DE VASOS DE CUELLO, CAROTIDEO, CAROTIDA, TIROIDES, TIROIDEO, COLOR.</t>
  </si>
  <si>
    <t>185095</t>
  </si>
  <si>
    <t>ECODOPPLER CARDIACO FETAL, ECOCARDIOGRAMA DOPPLER FETAL</t>
  </si>
  <si>
    <t>$2305,04</t>
  </si>
  <si>
    <t>$4379,74</t>
  </si>
  <si>
    <t>200122</t>
  </si>
  <si>
    <t>ESOFAGOGASTRODUODENOFIBROSCOPIA</t>
  </si>
  <si>
    <t>$4409,18</t>
  </si>
  <si>
    <t>$8377,78</t>
  </si>
  <si>
    <t>205026</t>
  </si>
  <si>
    <t>VIDEOENDOSCOPIA COLONICA DIAGNOSTICA BAJA, VIDEOCOLONOSCOPIA</t>
  </si>
  <si>
    <t>$6172,93</t>
  </si>
  <si>
    <t>$11729,03</t>
  </si>
  <si>
    <t>285012</t>
  </si>
  <si>
    <t>SATUROMETRIA - OXIMETRIA</t>
  </si>
  <si>
    <t>$1292,60</t>
  </si>
  <si>
    <t>$2456,04</t>
  </si>
  <si>
    <t>285028</t>
  </si>
  <si>
    <t>VENTILACION VOLUNTARIA MAXIMA</t>
  </si>
  <si>
    <t>$826,09</t>
  </si>
  <si>
    <t>$1569,63</t>
  </si>
  <si>
    <t>285030</t>
  </si>
  <si>
    <t>ESPIROMETRIA COMPUTARIZADA</t>
  </si>
  <si>
    <t>$1827,15</t>
  </si>
  <si>
    <t>$3471,70</t>
  </si>
  <si>
    <t>285048</t>
  </si>
  <si>
    <t>TEST O PRUEBA DE MARCHA DE 6 MINUTOS</t>
  </si>
  <si>
    <t>$1777,34</t>
  </si>
  <si>
    <t>$3377,07</t>
  </si>
  <si>
    <t>285049</t>
  </si>
  <si>
    <t>CURVA FLUJO VOLUMEN COMPUTARIZADA</t>
  </si>
  <si>
    <t>2950165</t>
  </si>
  <si>
    <t>POLISOMNOGRAFIA</t>
  </si>
  <si>
    <t>$5846,04</t>
  </si>
  <si>
    <t>$11107,92</t>
  </si>
  <si>
    <t>295047</t>
  </si>
  <si>
    <t>POTENCIAL EVOCADO VISUAL</t>
  </si>
  <si>
    <t>$1302,50</t>
  </si>
  <si>
    <t>$2474,87</t>
  </si>
  <si>
    <t>295070</t>
  </si>
  <si>
    <t>PRUEBA DE TITULACIÓN DE PRESIÓN POSITIVA CPAP</t>
  </si>
  <si>
    <t>$12407,21</t>
  </si>
  <si>
    <t>295096</t>
  </si>
  <si>
    <t>MAPEO CEREBRAL COMPUTARIZADO</t>
  </si>
  <si>
    <t>$3333,82</t>
  </si>
  <si>
    <t>$6334,54</t>
  </si>
  <si>
    <t>300109</t>
  </si>
  <si>
    <t>CURVA TENSIONAL</t>
  </si>
  <si>
    <t>$1071,37</t>
  </si>
  <si>
    <t>$2035,70</t>
  </si>
  <si>
    <t>300113</t>
  </si>
  <si>
    <t>RETINOFLUORESCEINOGRAFIA (UNILATERAL).</t>
  </si>
  <si>
    <t>$3074,10</t>
  </si>
  <si>
    <t>$5841,05</t>
  </si>
  <si>
    <t>305004</t>
  </si>
  <si>
    <t>DACRIOCISTOGRAFIA OFTALMOLOGICA</t>
  </si>
  <si>
    <t>$728,21</t>
  </si>
  <si>
    <t>$1383,66</t>
  </si>
  <si>
    <t>305008</t>
  </si>
  <si>
    <t>CAMPO VISUAL COMPUTADO, PERIMETRIA COMPUTARIZADA</t>
  </si>
  <si>
    <t>305021</t>
  </si>
  <si>
    <t>TOPOGRAFIA CORNEAL BILATERAL</t>
  </si>
  <si>
    <t>$1855,66</t>
  </si>
  <si>
    <t>$3525,89</t>
  </si>
  <si>
    <t>305033</t>
  </si>
  <si>
    <t>ECOMETRIA OFTALMICA</t>
  </si>
  <si>
    <t>305034</t>
  </si>
  <si>
    <t>PAQUIMETRIA BILATERAL</t>
  </si>
  <si>
    <t>305038</t>
  </si>
  <si>
    <t>ELECTROOCULOGRAMA BILATERAL</t>
  </si>
  <si>
    <t>305041</t>
  </si>
  <si>
    <t>ELECTRORETINOGRAMA COMPUTADO</t>
  </si>
  <si>
    <t>305063</t>
  </si>
  <si>
    <t>ANGIOGRAFIA CON INDOCIANINA, INDOCIANINOGRAFIA</t>
  </si>
  <si>
    <t>$3711,18</t>
  </si>
  <si>
    <t>$7051,52</t>
  </si>
  <si>
    <t>305067</t>
  </si>
  <si>
    <t>ULTRABIOMICROSCOPIA DEL SEGMENTO ANTERIOR, UBM UNILATERAL</t>
  </si>
  <si>
    <t>$1617,60</t>
  </si>
  <si>
    <t>$3073,58</t>
  </si>
  <si>
    <t>305071</t>
  </si>
  <si>
    <t>FRECUENCIA DOBLE TECNOLOGIA</t>
  </si>
  <si>
    <t>$966,34</t>
  </si>
  <si>
    <t>$1836,12</t>
  </si>
  <si>
    <t>315009</t>
  </si>
  <si>
    <t>VIDEOLARINGOFIBROSCOPIA,RINOFIBROLARINGOSCOPIA, LARINGOFIBROSCOPIA NASOFIBROLARINGOTRAQUEOSCOPIA,RINOSCOPIA,RINOFIBROSCOPIA,FIBRORINLARINGOSCOPIA,BRONCOFIBROSCOPIA</t>
  </si>
  <si>
    <t>$1127,34</t>
  </si>
  <si>
    <t>$2142,03</t>
  </si>
  <si>
    <t>315086</t>
  </si>
  <si>
    <t>RINOFIBROLARINGOSCOPIA,LARINGOFIBROSCOPIA NASOFIBROLARINGOTRAQUEOSCOPIA,RINOSCOPIA,RINOFIBROSCOPIA,FIBRORINLARINGOSCOPIA,BRONCOFIBROSCOPIA</t>
  </si>
  <si>
    <t>3450212</t>
  </si>
  <si>
    <t>DENSITOMETRIA OSEA 2 REGIONES</t>
  </si>
  <si>
    <t>3450213</t>
  </si>
  <si>
    <t>TOMOGRAFIA AXIAL COMPUTADA COHERENTE OPTICA OCT, UNILATERAL</t>
  </si>
  <si>
    <t>$2443,92</t>
  </si>
  <si>
    <t>$4643,62</t>
  </si>
  <si>
    <t>3450233</t>
  </si>
  <si>
    <t>DENSITOMETRIA OSEA 1 REGION.</t>
  </si>
  <si>
    <t>$1529,99</t>
  </si>
  <si>
    <t>$2907,11</t>
  </si>
  <si>
    <t>3450234</t>
  </si>
  <si>
    <t>DENSITOMETRIA OSEA TOTAL O CUERPO ENTERO</t>
  </si>
  <si>
    <t>3450750</t>
  </si>
  <si>
    <t>HEIDELBERG RETINAL TOMOGRAFO DE PAPILA, HRT, UNILATERAL</t>
  </si>
  <si>
    <t>345092</t>
  </si>
  <si>
    <t>MARCACION DE LESION MAMARIA POR RADIOLOGIA</t>
  </si>
  <si>
    <t>345098</t>
  </si>
  <si>
    <t>MAMOGRAFIA CON TECNICA DE MAGNIFICACION UNILATERAL</t>
  </si>
  <si>
    <t>$865,73</t>
  </si>
  <si>
    <t>$1644,96</t>
  </si>
  <si>
    <t>365016</t>
  </si>
  <si>
    <t>UROFLUJOMETRIA, FLUJOMETRIA MICCIONAL</t>
  </si>
  <si>
    <t>$2368,57</t>
  </si>
  <si>
    <t>$4500,45</t>
  </si>
  <si>
    <t>365018</t>
  </si>
  <si>
    <t>PENESCOPIA CON BIOPSIA Y/O ELECTROCOAGULACION LESION PENEANA</t>
  </si>
  <si>
    <t>365033</t>
  </si>
  <si>
    <t>PENESCOPIA</t>
  </si>
  <si>
    <t>365034</t>
  </si>
  <si>
    <t>ESTUDIO URODINAMICO COMPLETO, VESICAL, CON MEDICION DE PROLAPSO.URODINAMIA</t>
  </si>
  <si>
    <t>$3221,02</t>
  </si>
  <si>
    <t>$6120,17</t>
  </si>
  <si>
    <t>427013</t>
  </si>
  <si>
    <t>CONSULTA PONDERADA / VESTIDA</t>
  </si>
  <si>
    <t>$1235,67</t>
  </si>
  <si>
    <t>ECO-STRESS CON EJERCICIO</t>
  </si>
  <si>
    <t>CONIZACION LEEP (GINECOLOGIA)</t>
  </si>
  <si>
    <t>ECODOPPLER CARDIACO AZUL/BLANCO</t>
  </si>
  <si>
    <t>ECODOPPLER CARDIACO ORO/PLATA</t>
  </si>
  <si>
    <t>420101/
420201/
420301/</t>
  </si>
  <si>
    <t>CONSULTA Categoría A</t>
  </si>
  <si>
    <t>CONSULTA Categoría B</t>
  </si>
  <si>
    <t>CONSULTA Categoría 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</si>
</sst>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[$$-80A]#,##0.00;[RED]\-[$$-80A]#,##0.00"/>
    <numFmt numFmtId="167" formatCode="#,##0.00"/>
    <numFmt numFmtId="168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2" xfId="0" applyNumberForma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Z2" sqref="Z2"/>
    </sheetView>
  </sheetViews>
  <sheetFormatPr defaultColWidth="9.140625" defaultRowHeight="12.75"/>
  <cols>
    <col min="1" max="1" width="40.57421875" style="0" customWidth="1"/>
    <col min="2" max="7" width="11.57421875" style="0" hidden="1" customWidth="1"/>
    <col min="8" max="8" width="15.57421875" style="0" hidden="1" customWidth="1"/>
    <col min="9" max="9" width="14.140625" style="0" hidden="1" customWidth="1"/>
    <col min="10" max="10" width="15.57421875" style="0" hidden="1" customWidth="1"/>
    <col min="11" max="11" width="14.140625" style="0" hidden="1" customWidth="1"/>
    <col min="12" max="12" width="15.57421875" style="0" hidden="1" customWidth="1"/>
    <col min="13" max="13" width="14.140625" style="0" hidden="1" customWidth="1"/>
    <col min="14" max="14" width="15.57421875" style="0" hidden="1" customWidth="1"/>
    <col min="15" max="15" width="14.140625" style="0" hidden="1" customWidth="1"/>
    <col min="16" max="16" width="15.57421875" style="0" hidden="1" customWidth="1"/>
    <col min="17" max="17" width="14.140625" style="0" hidden="1" customWidth="1"/>
    <col min="18" max="18" width="15.57421875" style="0" hidden="1" customWidth="1"/>
    <col min="19" max="19" width="14.140625" style="0" hidden="1" customWidth="1"/>
    <col min="20" max="20" width="15.57421875" style="0" hidden="1" customWidth="1"/>
    <col min="21" max="21" width="14.140625" style="0" hidden="1" customWidth="1"/>
    <col min="22" max="22" width="15.57421875" style="0" hidden="1" customWidth="1"/>
    <col min="23" max="23" width="14.140625" style="0" hidden="1" customWidth="1"/>
    <col min="24" max="24" width="15.57421875" style="0" hidden="1" customWidth="1"/>
    <col min="25" max="25" width="14.140625" style="0" hidden="1" customWidth="1"/>
    <col min="26" max="26" width="15.57421875" style="0" customWidth="1"/>
    <col min="27" max="27" width="14.140625" style="0" customWidth="1"/>
    <col min="28" max="16384" width="11.7109375" style="0" customWidth="1"/>
  </cols>
  <sheetData>
    <row r="1" spans="1:27" ht="14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3"/>
      <c r="B2" s="4">
        <v>44652</v>
      </c>
      <c r="C2" s="4"/>
      <c r="D2" s="4">
        <v>44682</v>
      </c>
      <c r="E2" s="4"/>
      <c r="F2" s="4">
        <v>44713</v>
      </c>
      <c r="G2" s="4"/>
      <c r="H2" s="4">
        <v>44743</v>
      </c>
      <c r="I2" s="4"/>
      <c r="J2" s="4">
        <v>44774</v>
      </c>
      <c r="K2" s="4"/>
      <c r="L2" s="4">
        <v>44835</v>
      </c>
      <c r="M2" s="4"/>
      <c r="N2" s="5">
        <v>44896</v>
      </c>
      <c r="O2" s="5"/>
      <c r="P2" s="5">
        <v>44927</v>
      </c>
      <c r="Q2" s="5"/>
      <c r="R2" s="5">
        <v>44958</v>
      </c>
      <c r="S2" s="5"/>
      <c r="T2" s="5">
        <v>44986</v>
      </c>
      <c r="U2" s="5"/>
      <c r="V2" s="5">
        <v>45017</v>
      </c>
      <c r="W2" s="5"/>
      <c r="X2" s="5">
        <v>45047</v>
      </c>
      <c r="Y2" s="5"/>
      <c r="Z2" s="5">
        <v>45078</v>
      </c>
      <c r="AA2" s="5"/>
    </row>
    <row r="3" spans="1:27" ht="12.75" customHeight="1">
      <c r="A3" s="6" t="s">
        <v>1</v>
      </c>
      <c r="B3" s="6" t="s">
        <v>2</v>
      </c>
      <c r="C3" s="6" t="s">
        <v>3</v>
      </c>
      <c r="D3" s="6" t="s">
        <v>2</v>
      </c>
      <c r="E3" s="6" t="s">
        <v>3</v>
      </c>
      <c r="F3" s="6" t="s">
        <v>2</v>
      </c>
      <c r="G3" s="6" t="s">
        <v>3</v>
      </c>
      <c r="H3" s="6" t="s">
        <v>2</v>
      </c>
      <c r="I3" s="6" t="s">
        <v>3</v>
      </c>
      <c r="J3" s="6" t="s">
        <v>2</v>
      </c>
      <c r="K3" s="6" t="s">
        <v>3</v>
      </c>
      <c r="L3" s="6" t="s">
        <v>2</v>
      </c>
      <c r="M3" s="6" t="s">
        <v>3</v>
      </c>
      <c r="N3" s="6" t="s">
        <v>2</v>
      </c>
      <c r="O3" s="6" t="s">
        <v>3</v>
      </c>
      <c r="P3" s="6" t="s">
        <v>2</v>
      </c>
      <c r="Q3" s="6" t="s">
        <v>3</v>
      </c>
      <c r="R3" s="6" t="s">
        <v>2</v>
      </c>
      <c r="S3" s="6" t="s">
        <v>3</v>
      </c>
      <c r="T3" s="6" t="s">
        <v>2</v>
      </c>
      <c r="U3" s="6" t="s">
        <v>3</v>
      </c>
      <c r="V3" s="6" t="s">
        <v>2</v>
      </c>
      <c r="W3" s="6" t="s">
        <v>3</v>
      </c>
      <c r="X3" s="6" t="s">
        <v>2</v>
      </c>
      <c r="Y3" s="6" t="s">
        <v>3</v>
      </c>
      <c r="Z3" s="6" t="s">
        <v>2</v>
      </c>
      <c r="AA3" s="6" t="s">
        <v>3</v>
      </c>
    </row>
    <row r="4" spans="1:27" ht="14.25">
      <c r="A4" s="6" t="s">
        <v>4</v>
      </c>
      <c r="B4" s="7">
        <v>48.38</v>
      </c>
      <c r="C4" s="7"/>
      <c r="D4" s="7">
        <f aca="true" t="shared" si="0" ref="D4:D18">B4*1.072</f>
        <v>51.86336000000001</v>
      </c>
      <c r="E4" s="7"/>
      <c r="F4" s="7">
        <f aca="true" t="shared" si="1" ref="F4:F18">D4*1.09</f>
        <v>56.53106240000001</v>
      </c>
      <c r="G4" s="7"/>
      <c r="H4" s="7">
        <f aca="true" t="shared" si="2" ref="H4:H18">F4*1.036</f>
        <v>58.566180646400014</v>
      </c>
      <c r="I4" s="7"/>
      <c r="J4" s="7">
        <f aca="true" t="shared" si="3" ref="J4:J18">H4*1.102</f>
        <v>64.53993107233282</v>
      </c>
      <c r="K4" s="7"/>
      <c r="L4" s="7">
        <f aca="true" t="shared" si="4" ref="L4:L18">J4*1.1037</f>
        <v>71.23272192453372</v>
      </c>
      <c r="M4" s="7"/>
      <c r="N4" s="7">
        <f aca="true" t="shared" si="5" ref="N4:N18">L4*1.0621</f>
        <v>75.65627395604727</v>
      </c>
      <c r="O4" s="7"/>
      <c r="P4" s="7">
        <f aca="true" t="shared" si="6" ref="P4:P18">N4*1.0585</f>
        <v>80.08216598247604</v>
      </c>
      <c r="Q4" s="7"/>
      <c r="R4" s="7">
        <f aca="true" t="shared" si="7" ref="R4:R18">P4*1.0739</f>
        <v>86.00023804858102</v>
      </c>
      <c r="S4" s="7"/>
      <c r="T4" s="7">
        <f aca="true" t="shared" si="8" ref="T4:T18">R4*1.0689</f>
        <v>91.92565445012825</v>
      </c>
      <c r="U4" s="7"/>
      <c r="V4" s="7">
        <f aca="true" t="shared" si="9" ref="V4:V18">T4*1.0212</f>
        <v>93.87447832447097</v>
      </c>
      <c r="W4" s="7"/>
      <c r="X4" s="7">
        <f aca="true" t="shared" si="10" ref="X4:X18">V4*1.0438</f>
        <v>97.9861804750828</v>
      </c>
      <c r="Y4" s="7"/>
      <c r="Z4" s="7">
        <f aca="true" t="shared" si="11" ref="Z4:Z18">X4*1.0505</f>
        <v>102.93448258907449</v>
      </c>
      <c r="AA4" s="7"/>
    </row>
    <row r="5" spans="1:27" ht="14.25">
      <c r="A5" s="6" t="s">
        <v>5</v>
      </c>
      <c r="B5" s="7">
        <v>60.35</v>
      </c>
      <c r="C5" s="7"/>
      <c r="D5" s="7">
        <f t="shared" si="0"/>
        <v>64.6952</v>
      </c>
      <c r="E5" s="7"/>
      <c r="F5" s="7">
        <f t="shared" si="1"/>
        <v>70.517768</v>
      </c>
      <c r="G5" s="7"/>
      <c r="H5" s="7">
        <f t="shared" si="2"/>
        <v>73.056407648</v>
      </c>
      <c r="I5" s="7"/>
      <c r="J5" s="7">
        <f t="shared" si="3"/>
        <v>80.50816122809601</v>
      </c>
      <c r="K5" s="7"/>
      <c r="L5" s="7">
        <f t="shared" si="4"/>
        <v>88.85685754744956</v>
      </c>
      <c r="M5" s="7"/>
      <c r="N5" s="7">
        <f t="shared" si="5"/>
        <v>94.37486840114619</v>
      </c>
      <c r="O5" s="7"/>
      <c r="P5" s="7">
        <f t="shared" si="6"/>
        <v>99.89579820261324</v>
      </c>
      <c r="Q5" s="7"/>
      <c r="R5" s="7">
        <f t="shared" si="7"/>
        <v>107.27809768978636</v>
      </c>
      <c r="S5" s="7"/>
      <c r="T5" s="7">
        <f t="shared" si="8"/>
        <v>114.66955862061263</v>
      </c>
      <c r="U5" s="7"/>
      <c r="V5" s="7">
        <f t="shared" si="9"/>
        <v>117.10055326336963</v>
      </c>
      <c r="W5" s="7"/>
      <c r="X5" s="7">
        <f t="shared" si="10"/>
        <v>122.22955749630523</v>
      </c>
      <c r="Y5" s="7"/>
      <c r="Z5" s="7">
        <f t="shared" si="11"/>
        <v>128.40215014986865</v>
      </c>
      <c r="AA5" s="7"/>
    </row>
    <row r="6" spans="1:27" ht="14.25">
      <c r="A6" s="6" t="s">
        <v>6</v>
      </c>
      <c r="B6" s="7">
        <v>68.41</v>
      </c>
      <c r="C6" s="7"/>
      <c r="D6" s="7">
        <f t="shared" si="0"/>
        <v>73.33552</v>
      </c>
      <c r="E6" s="7"/>
      <c r="F6" s="7">
        <f t="shared" si="1"/>
        <v>79.93571680000001</v>
      </c>
      <c r="G6" s="7"/>
      <c r="H6" s="7">
        <f t="shared" si="2"/>
        <v>82.81340260480002</v>
      </c>
      <c r="I6" s="7"/>
      <c r="J6" s="7">
        <f t="shared" si="3"/>
        <v>91.26036967048962</v>
      </c>
      <c r="K6" s="7"/>
      <c r="L6" s="7">
        <f t="shared" si="4"/>
        <v>100.72407000531939</v>
      </c>
      <c r="M6" s="7"/>
      <c r="N6" s="7">
        <f t="shared" si="5"/>
        <v>106.97903475264972</v>
      </c>
      <c r="O6" s="7"/>
      <c r="P6" s="7">
        <f t="shared" si="6"/>
        <v>113.23730828567973</v>
      </c>
      <c r="Q6" s="7"/>
      <c r="R6" s="7">
        <f t="shared" si="7"/>
        <v>121.60554536799147</v>
      </c>
      <c r="S6" s="7"/>
      <c r="T6" s="7">
        <f t="shared" si="8"/>
        <v>129.98416744384608</v>
      </c>
      <c r="U6" s="7"/>
      <c r="V6" s="7">
        <f t="shared" si="9"/>
        <v>132.73983179365564</v>
      </c>
      <c r="W6" s="7"/>
      <c r="X6" s="7">
        <f t="shared" si="10"/>
        <v>138.55383642621777</v>
      </c>
      <c r="Y6" s="7"/>
      <c r="Z6" s="7">
        <f t="shared" si="11"/>
        <v>145.55080516574176</v>
      </c>
      <c r="AA6" s="7"/>
    </row>
    <row r="7" spans="1:27" ht="14.25">
      <c r="A7" s="6" t="s">
        <v>7</v>
      </c>
      <c r="B7" s="7">
        <v>36.19</v>
      </c>
      <c r="C7" s="7"/>
      <c r="D7" s="7">
        <f t="shared" si="0"/>
        <v>38.79568</v>
      </c>
      <c r="E7" s="7"/>
      <c r="F7" s="7">
        <f t="shared" si="1"/>
        <v>42.2872912</v>
      </c>
      <c r="G7" s="7"/>
      <c r="H7" s="7">
        <f t="shared" si="2"/>
        <v>43.8096336832</v>
      </c>
      <c r="I7" s="7"/>
      <c r="J7" s="7">
        <f t="shared" si="3"/>
        <v>48.2782163188864</v>
      </c>
      <c r="K7" s="7"/>
      <c r="L7" s="7">
        <f t="shared" si="4"/>
        <v>53.284667351154916</v>
      </c>
      <c r="M7" s="7"/>
      <c r="N7" s="7">
        <f t="shared" si="5"/>
        <v>56.59364519366164</v>
      </c>
      <c r="O7" s="7"/>
      <c r="P7" s="7">
        <f t="shared" si="6"/>
        <v>59.90437343749084</v>
      </c>
      <c r="Q7" s="7"/>
      <c r="R7" s="7">
        <f t="shared" si="7"/>
        <v>64.33130663452141</v>
      </c>
      <c r="S7" s="7"/>
      <c r="T7" s="7">
        <f t="shared" si="8"/>
        <v>68.76373366163993</v>
      </c>
      <c r="U7" s="7"/>
      <c r="V7" s="7">
        <f t="shared" si="9"/>
        <v>70.2215248152667</v>
      </c>
      <c r="W7" s="7"/>
      <c r="X7" s="7">
        <f t="shared" si="10"/>
        <v>73.2972276021754</v>
      </c>
      <c r="Y7" s="7"/>
      <c r="Z7" s="7">
        <f t="shared" si="11"/>
        <v>76.99873759608525</v>
      </c>
      <c r="AA7" s="7"/>
    </row>
    <row r="8" spans="1:27" ht="14.25">
      <c r="A8" s="6" t="s">
        <v>8</v>
      </c>
      <c r="B8" s="7">
        <v>44.13</v>
      </c>
      <c r="C8" s="7"/>
      <c r="D8" s="7">
        <f t="shared" si="0"/>
        <v>47.30736</v>
      </c>
      <c r="E8" s="7"/>
      <c r="F8" s="7">
        <f t="shared" si="1"/>
        <v>51.565022400000004</v>
      </c>
      <c r="G8" s="7"/>
      <c r="H8" s="7">
        <f t="shared" si="2"/>
        <v>53.4213632064</v>
      </c>
      <c r="I8" s="7"/>
      <c r="J8" s="7">
        <f t="shared" si="3"/>
        <v>58.870342253452804</v>
      </c>
      <c r="K8" s="7"/>
      <c r="L8" s="7">
        <f t="shared" si="4"/>
        <v>64.97519674513586</v>
      </c>
      <c r="M8" s="7"/>
      <c r="N8" s="7">
        <f t="shared" si="5"/>
        <v>69.0101564630088</v>
      </c>
      <c r="O8" s="7"/>
      <c r="P8" s="7">
        <f t="shared" si="6"/>
        <v>73.04725061609481</v>
      </c>
      <c r="Q8" s="7"/>
      <c r="R8" s="7">
        <f t="shared" si="7"/>
        <v>78.44544243662423</v>
      </c>
      <c r="S8" s="7"/>
      <c r="T8" s="7">
        <f t="shared" si="8"/>
        <v>83.85033342050764</v>
      </c>
      <c r="U8" s="7"/>
      <c r="V8" s="7">
        <f t="shared" si="9"/>
        <v>85.62796048902241</v>
      </c>
      <c r="W8" s="7"/>
      <c r="X8" s="7">
        <f t="shared" si="10"/>
        <v>89.3784651584416</v>
      </c>
      <c r="Y8" s="7"/>
      <c r="Z8" s="7">
        <f t="shared" si="11"/>
        <v>93.8920776489429</v>
      </c>
      <c r="AA8" s="7"/>
    </row>
    <row r="9" spans="1:27" ht="14.25">
      <c r="A9" s="6" t="s">
        <v>9</v>
      </c>
      <c r="B9" s="7">
        <v>48.38</v>
      </c>
      <c r="C9" s="7"/>
      <c r="D9" s="7">
        <f t="shared" si="0"/>
        <v>51.86336000000001</v>
      </c>
      <c r="E9" s="7"/>
      <c r="F9" s="7">
        <f t="shared" si="1"/>
        <v>56.53106240000001</v>
      </c>
      <c r="G9" s="7"/>
      <c r="H9" s="7">
        <f t="shared" si="2"/>
        <v>58.566180646400014</v>
      </c>
      <c r="I9" s="7"/>
      <c r="J9" s="7">
        <f t="shared" si="3"/>
        <v>64.53993107233282</v>
      </c>
      <c r="K9" s="7"/>
      <c r="L9" s="7">
        <f t="shared" si="4"/>
        <v>71.23272192453372</v>
      </c>
      <c r="M9" s="7"/>
      <c r="N9" s="7">
        <f t="shared" si="5"/>
        <v>75.65627395604727</v>
      </c>
      <c r="O9" s="7"/>
      <c r="P9" s="7">
        <f t="shared" si="6"/>
        <v>80.08216598247604</v>
      </c>
      <c r="Q9" s="7"/>
      <c r="R9" s="7">
        <f t="shared" si="7"/>
        <v>86.00023804858102</v>
      </c>
      <c r="S9" s="7"/>
      <c r="T9" s="7">
        <f t="shared" si="8"/>
        <v>91.92565445012825</v>
      </c>
      <c r="U9" s="7"/>
      <c r="V9" s="7">
        <f t="shared" si="9"/>
        <v>93.87447832447097</v>
      </c>
      <c r="W9" s="7"/>
      <c r="X9" s="7">
        <f t="shared" si="10"/>
        <v>97.9861804750828</v>
      </c>
      <c r="Y9" s="7"/>
      <c r="Z9" s="7">
        <f t="shared" si="11"/>
        <v>102.93448258907449</v>
      </c>
      <c r="AA9" s="7"/>
    </row>
    <row r="10" spans="1:27" ht="14.25">
      <c r="A10" s="6" t="s">
        <v>10</v>
      </c>
      <c r="B10" s="7">
        <v>20.44</v>
      </c>
      <c r="C10" s="7"/>
      <c r="D10" s="7">
        <f t="shared" si="0"/>
        <v>21.911680000000004</v>
      </c>
      <c r="E10" s="7"/>
      <c r="F10" s="7">
        <f t="shared" si="1"/>
        <v>23.883731200000007</v>
      </c>
      <c r="G10" s="7"/>
      <c r="H10" s="7">
        <f t="shared" si="2"/>
        <v>24.74354552320001</v>
      </c>
      <c r="I10" s="7"/>
      <c r="J10" s="7">
        <f t="shared" si="3"/>
        <v>27.26738716656641</v>
      </c>
      <c r="K10" s="7"/>
      <c r="L10" s="7">
        <f t="shared" si="4"/>
        <v>30.095015215739345</v>
      </c>
      <c r="M10" s="7"/>
      <c r="N10" s="7">
        <f t="shared" si="5"/>
        <v>31.963915660636758</v>
      </c>
      <c r="O10" s="7"/>
      <c r="P10" s="7">
        <f t="shared" si="6"/>
        <v>33.83380472678401</v>
      </c>
      <c r="Q10" s="7"/>
      <c r="R10" s="7">
        <f t="shared" si="7"/>
        <v>36.33412289609335</v>
      </c>
      <c r="S10" s="7"/>
      <c r="T10" s="7">
        <f t="shared" si="8"/>
        <v>38.837543963634175</v>
      </c>
      <c r="U10" s="7"/>
      <c r="V10" s="7">
        <f t="shared" si="9"/>
        <v>39.66089989566322</v>
      </c>
      <c r="W10" s="7"/>
      <c r="X10" s="7">
        <f t="shared" si="10"/>
        <v>41.39804731109327</v>
      </c>
      <c r="Y10" s="7"/>
      <c r="Z10" s="7">
        <f t="shared" si="11"/>
        <v>43.48864870030348</v>
      </c>
      <c r="AA10" s="7"/>
    </row>
    <row r="11" spans="1:27" ht="14.25">
      <c r="A11" s="6" t="s">
        <v>11</v>
      </c>
      <c r="B11" s="8">
        <v>20.44</v>
      </c>
      <c r="C11" s="8">
        <v>22.4</v>
      </c>
      <c r="D11" s="7">
        <f t="shared" si="0"/>
        <v>21.911680000000004</v>
      </c>
      <c r="E11" s="7">
        <f aca="true" t="shared" si="12" ref="E11:E13">C11*1.072</f>
        <v>24.0128</v>
      </c>
      <c r="F11" s="7">
        <f t="shared" si="1"/>
        <v>23.883731200000007</v>
      </c>
      <c r="G11" s="7">
        <f aca="true" t="shared" si="13" ref="G11:G13">E11*1.09</f>
        <v>26.173952</v>
      </c>
      <c r="H11" s="7">
        <f t="shared" si="2"/>
        <v>24.74354552320001</v>
      </c>
      <c r="I11" s="7">
        <f aca="true" t="shared" si="14" ref="I11:I13">G11*1.036</f>
        <v>27.116214272</v>
      </c>
      <c r="J11" s="7">
        <f t="shared" si="3"/>
        <v>27.26738716656641</v>
      </c>
      <c r="K11" s="7">
        <f aca="true" t="shared" si="15" ref="K11:K13">I11*1.102</f>
        <v>29.882068127744002</v>
      </c>
      <c r="L11" s="7">
        <f t="shared" si="4"/>
        <v>30.095015215739345</v>
      </c>
      <c r="M11" s="7">
        <f aca="true" t="shared" si="16" ref="M11:M13">K11*1.1037</f>
        <v>32.980838592591056</v>
      </c>
      <c r="N11" s="7">
        <f t="shared" si="5"/>
        <v>31.963915660636758</v>
      </c>
      <c r="O11" s="7">
        <f aca="true" t="shared" si="17" ref="O11:O13">M11*1.0621</f>
        <v>35.02894866919096</v>
      </c>
      <c r="P11" s="7">
        <f t="shared" si="6"/>
        <v>33.83380472678401</v>
      </c>
      <c r="Q11" s="7">
        <f aca="true" t="shared" si="18" ref="Q11:Q13">O11*1.0585</f>
        <v>37.07814216633863</v>
      </c>
      <c r="R11" s="7">
        <f t="shared" si="7"/>
        <v>36.33412289609335</v>
      </c>
      <c r="S11" s="7">
        <f aca="true" t="shared" si="19" ref="S11:S13">Q11*1.0739</f>
        <v>39.81821687243106</v>
      </c>
      <c r="T11" s="7">
        <f t="shared" si="8"/>
        <v>38.837543963634175</v>
      </c>
      <c r="U11" s="7">
        <f aca="true" t="shared" si="20" ref="U11:U13">S11*1.0689</f>
        <v>42.561692014941556</v>
      </c>
      <c r="V11" s="7">
        <f t="shared" si="9"/>
        <v>39.66089989566322</v>
      </c>
      <c r="W11" s="7">
        <f aca="true" t="shared" si="21" ref="W11:W13">U11*1.0212</f>
        <v>43.463999885658325</v>
      </c>
      <c r="X11" s="7">
        <f t="shared" si="10"/>
        <v>41.39804731109327</v>
      </c>
      <c r="Y11" s="7">
        <f aca="true" t="shared" si="22" ref="Y11:Y13">W11*1.0438</f>
        <v>45.367723080650165</v>
      </c>
      <c r="Z11" s="7">
        <f t="shared" si="11"/>
        <v>43.48864870030348</v>
      </c>
      <c r="AA11" s="7">
        <f aca="true" t="shared" si="23" ref="AA11:AA13">Y11*1.0505</f>
        <v>47.658793096223</v>
      </c>
    </row>
    <row r="12" spans="1:27" ht="14.25">
      <c r="A12" s="6" t="s">
        <v>12</v>
      </c>
      <c r="B12" s="8">
        <v>20.44</v>
      </c>
      <c r="C12" s="8">
        <v>24.4</v>
      </c>
      <c r="D12" s="7">
        <f t="shared" si="0"/>
        <v>21.911680000000004</v>
      </c>
      <c r="E12" s="7">
        <f t="shared" si="12"/>
        <v>26.1568</v>
      </c>
      <c r="F12" s="7">
        <f t="shared" si="1"/>
        <v>23.883731200000007</v>
      </c>
      <c r="G12" s="7">
        <f t="shared" si="13"/>
        <v>28.510912</v>
      </c>
      <c r="H12" s="7">
        <f t="shared" si="2"/>
        <v>24.74354552320001</v>
      </c>
      <c r="I12" s="7">
        <f t="shared" si="14"/>
        <v>29.537304832000004</v>
      </c>
      <c r="J12" s="7">
        <f t="shared" si="3"/>
        <v>27.26738716656641</v>
      </c>
      <c r="K12" s="7">
        <f t="shared" si="15"/>
        <v>32.55010992486401</v>
      </c>
      <c r="L12" s="7">
        <f t="shared" si="4"/>
        <v>30.095015215739345</v>
      </c>
      <c r="M12" s="7">
        <f t="shared" si="16"/>
        <v>35.9255563240724</v>
      </c>
      <c r="N12" s="7">
        <f t="shared" si="5"/>
        <v>31.963915660636758</v>
      </c>
      <c r="O12" s="7">
        <f t="shared" si="17"/>
        <v>38.1565333717973</v>
      </c>
      <c r="P12" s="7">
        <f t="shared" si="6"/>
        <v>33.83380472678401</v>
      </c>
      <c r="Q12" s="7">
        <f t="shared" si="18"/>
        <v>40.388690574047445</v>
      </c>
      <c r="R12" s="7">
        <f t="shared" si="7"/>
        <v>36.33412289609335</v>
      </c>
      <c r="S12" s="7">
        <f t="shared" si="19"/>
        <v>43.37341480746955</v>
      </c>
      <c r="T12" s="7">
        <f t="shared" si="8"/>
        <v>38.837543963634175</v>
      </c>
      <c r="U12" s="7">
        <f t="shared" si="20"/>
        <v>46.3618430877042</v>
      </c>
      <c r="V12" s="7">
        <f t="shared" si="9"/>
        <v>39.66089989566322</v>
      </c>
      <c r="W12" s="7">
        <f t="shared" si="21"/>
        <v>47.34471416116354</v>
      </c>
      <c r="X12" s="7">
        <f t="shared" si="10"/>
        <v>41.39804731109327</v>
      </c>
      <c r="Y12" s="7">
        <f t="shared" si="22"/>
        <v>49.418412641422506</v>
      </c>
      <c r="Z12" s="7">
        <f t="shared" si="11"/>
        <v>43.48864870030348</v>
      </c>
      <c r="AA12" s="7">
        <f t="shared" si="23"/>
        <v>51.91404247981434</v>
      </c>
    </row>
    <row r="13" spans="1:27" ht="14.25">
      <c r="A13" s="6" t="s">
        <v>13</v>
      </c>
      <c r="B13" s="8">
        <v>20.44</v>
      </c>
      <c r="C13" s="8">
        <v>18.84</v>
      </c>
      <c r="D13" s="7">
        <f t="shared" si="0"/>
        <v>21.911680000000004</v>
      </c>
      <c r="E13" s="7">
        <f t="shared" si="12"/>
        <v>20.19648</v>
      </c>
      <c r="F13" s="7">
        <f t="shared" si="1"/>
        <v>23.883731200000007</v>
      </c>
      <c r="G13" s="7">
        <f t="shared" si="13"/>
        <v>22.014163200000002</v>
      </c>
      <c r="H13" s="7">
        <f t="shared" si="2"/>
        <v>24.74354552320001</v>
      </c>
      <c r="I13" s="7">
        <f t="shared" si="14"/>
        <v>22.806673075200003</v>
      </c>
      <c r="J13" s="7">
        <f t="shared" si="3"/>
        <v>27.26738716656641</v>
      </c>
      <c r="K13" s="7">
        <f t="shared" si="15"/>
        <v>25.132953728870405</v>
      </c>
      <c r="L13" s="7">
        <f t="shared" si="4"/>
        <v>30.095015215739345</v>
      </c>
      <c r="M13" s="7">
        <f t="shared" si="16"/>
        <v>27.739241030554265</v>
      </c>
      <c r="N13" s="7">
        <f t="shared" si="5"/>
        <v>31.963915660636758</v>
      </c>
      <c r="O13" s="7">
        <f t="shared" si="17"/>
        <v>29.461847898551685</v>
      </c>
      <c r="P13" s="7">
        <f t="shared" si="6"/>
        <v>33.83380472678401</v>
      </c>
      <c r="Q13" s="7">
        <f t="shared" si="18"/>
        <v>31.18536600061696</v>
      </c>
      <c r="R13" s="7">
        <f t="shared" si="7"/>
        <v>36.33412289609335</v>
      </c>
      <c r="S13" s="7">
        <f t="shared" si="19"/>
        <v>33.48996454806255</v>
      </c>
      <c r="T13" s="7">
        <f t="shared" si="8"/>
        <v>38.837543963634175</v>
      </c>
      <c r="U13" s="7">
        <f t="shared" si="20"/>
        <v>35.79742310542406</v>
      </c>
      <c r="V13" s="7">
        <f t="shared" si="9"/>
        <v>39.66089989566322</v>
      </c>
      <c r="W13" s="7">
        <f t="shared" si="21"/>
        <v>36.55632847525905</v>
      </c>
      <c r="X13" s="7">
        <f t="shared" si="10"/>
        <v>41.39804731109327</v>
      </c>
      <c r="Y13" s="7">
        <f t="shared" si="22"/>
        <v>38.1574956624754</v>
      </c>
      <c r="Z13" s="7">
        <f t="shared" si="11"/>
        <v>43.48864870030348</v>
      </c>
      <c r="AA13" s="7">
        <f t="shared" si="23"/>
        <v>40.0844491934304</v>
      </c>
    </row>
    <row r="14" spans="1:27" ht="14.25">
      <c r="A14" s="6" t="s">
        <v>14</v>
      </c>
      <c r="B14" s="7">
        <v>18.13</v>
      </c>
      <c r="C14" s="7"/>
      <c r="D14" s="7">
        <f t="shared" si="0"/>
        <v>19.43536</v>
      </c>
      <c r="E14" s="7"/>
      <c r="F14" s="7">
        <f t="shared" si="1"/>
        <v>21.1845424</v>
      </c>
      <c r="G14" s="7"/>
      <c r="H14" s="7">
        <f t="shared" si="2"/>
        <v>21.947185926400003</v>
      </c>
      <c r="I14" s="7"/>
      <c r="J14" s="7">
        <f t="shared" si="3"/>
        <v>24.185798890892805</v>
      </c>
      <c r="K14" s="7"/>
      <c r="L14" s="7">
        <f t="shared" si="4"/>
        <v>26.693866235878385</v>
      </c>
      <c r="M14" s="7"/>
      <c r="N14" s="7">
        <f t="shared" si="5"/>
        <v>28.351555329126434</v>
      </c>
      <c r="O14" s="7"/>
      <c r="P14" s="7">
        <f t="shared" si="6"/>
        <v>30.01012131588033</v>
      </c>
      <c r="Q14" s="7"/>
      <c r="R14" s="7">
        <f t="shared" si="7"/>
        <v>32.22786928112389</v>
      </c>
      <c r="S14" s="7"/>
      <c r="T14" s="7">
        <f t="shared" si="8"/>
        <v>34.44836947459332</v>
      </c>
      <c r="U14" s="7"/>
      <c r="V14" s="7">
        <f t="shared" si="9"/>
        <v>35.178674907454706</v>
      </c>
      <c r="W14" s="7"/>
      <c r="X14" s="7">
        <f t="shared" si="10"/>
        <v>36.71950086840123</v>
      </c>
      <c r="Y14" s="7"/>
      <c r="Z14" s="7">
        <f t="shared" si="11"/>
        <v>38.57383566225549</v>
      </c>
      <c r="AA14" s="7"/>
    </row>
    <row r="15" spans="1:27" ht="14.25">
      <c r="A15" s="6" t="s">
        <v>15</v>
      </c>
      <c r="B15" s="7">
        <v>16.1</v>
      </c>
      <c r="C15" s="7"/>
      <c r="D15" s="7">
        <f t="shared" si="0"/>
        <v>17.259200000000003</v>
      </c>
      <c r="E15" s="7"/>
      <c r="F15" s="7">
        <f t="shared" si="1"/>
        <v>18.812528000000004</v>
      </c>
      <c r="G15" s="7"/>
      <c r="H15" s="7">
        <f t="shared" si="2"/>
        <v>19.489779008000006</v>
      </c>
      <c r="I15" s="7"/>
      <c r="J15" s="7">
        <f t="shared" si="3"/>
        <v>21.47773646681601</v>
      </c>
      <c r="K15" s="7"/>
      <c r="L15" s="7">
        <f t="shared" si="4"/>
        <v>23.704977738424827</v>
      </c>
      <c r="M15" s="7"/>
      <c r="N15" s="7">
        <f t="shared" si="5"/>
        <v>25.17705685598101</v>
      </c>
      <c r="O15" s="7"/>
      <c r="P15" s="7">
        <f t="shared" si="6"/>
        <v>26.6499146820559</v>
      </c>
      <c r="Q15" s="7"/>
      <c r="R15" s="7">
        <f t="shared" si="7"/>
        <v>28.619343377059835</v>
      </c>
      <c r="S15" s="7"/>
      <c r="T15" s="7">
        <f t="shared" si="8"/>
        <v>30.591216135739256</v>
      </c>
      <c r="U15" s="7"/>
      <c r="V15" s="7">
        <f t="shared" si="9"/>
        <v>31.23974991781693</v>
      </c>
      <c r="W15" s="7"/>
      <c r="X15" s="7">
        <f t="shared" si="10"/>
        <v>32.60805096421731</v>
      </c>
      <c r="Y15" s="7"/>
      <c r="Z15" s="7">
        <f t="shared" si="11"/>
        <v>34.25475753791029</v>
      </c>
      <c r="AA15" s="7"/>
    </row>
    <row r="16" spans="1:27" ht="14.25">
      <c r="A16" s="6" t="s">
        <v>16</v>
      </c>
      <c r="B16" s="7">
        <v>16.1</v>
      </c>
      <c r="C16" s="7"/>
      <c r="D16" s="7">
        <f t="shared" si="0"/>
        <v>17.259200000000003</v>
      </c>
      <c r="E16" s="7"/>
      <c r="F16" s="7">
        <f t="shared" si="1"/>
        <v>18.812528000000004</v>
      </c>
      <c r="G16" s="7"/>
      <c r="H16" s="7">
        <f t="shared" si="2"/>
        <v>19.489779008000006</v>
      </c>
      <c r="I16" s="7"/>
      <c r="J16" s="7">
        <f t="shared" si="3"/>
        <v>21.47773646681601</v>
      </c>
      <c r="K16" s="7"/>
      <c r="L16" s="7">
        <f t="shared" si="4"/>
        <v>23.704977738424827</v>
      </c>
      <c r="M16" s="7"/>
      <c r="N16" s="7">
        <f t="shared" si="5"/>
        <v>25.17705685598101</v>
      </c>
      <c r="O16" s="7"/>
      <c r="P16" s="7">
        <f t="shared" si="6"/>
        <v>26.6499146820559</v>
      </c>
      <c r="Q16" s="7"/>
      <c r="R16" s="7">
        <f t="shared" si="7"/>
        <v>28.619343377059835</v>
      </c>
      <c r="S16" s="7"/>
      <c r="T16" s="7">
        <f t="shared" si="8"/>
        <v>30.591216135739256</v>
      </c>
      <c r="U16" s="7"/>
      <c r="V16" s="7">
        <f t="shared" si="9"/>
        <v>31.23974991781693</v>
      </c>
      <c r="W16" s="7"/>
      <c r="X16" s="7">
        <f t="shared" si="10"/>
        <v>32.60805096421731</v>
      </c>
      <c r="Y16" s="7"/>
      <c r="Z16" s="7">
        <f t="shared" si="11"/>
        <v>34.25475753791029</v>
      </c>
      <c r="AA16" s="7"/>
    </row>
    <row r="17" spans="1:27" ht="14.25">
      <c r="A17" s="6" t="s">
        <v>17</v>
      </c>
      <c r="B17" s="7">
        <v>24.4</v>
      </c>
      <c r="C17" s="7"/>
      <c r="D17" s="7">
        <f t="shared" si="0"/>
        <v>26.1568</v>
      </c>
      <c r="E17" s="7"/>
      <c r="F17" s="7">
        <f t="shared" si="1"/>
        <v>28.510912</v>
      </c>
      <c r="G17" s="7"/>
      <c r="H17" s="7">
        <f t="shared" si="2"/>
        <v>29.537304832000004</v>
      </c>
      <c r="I17" s="7"/>
      <c r="J17" s="7">
        <f t="shared" si="3"/>
        <v>32.55010992486401</v>
      </c>
      <c r="K17" s="7"/>
      <c r="L17" s="7">
        <f t="shared" si="4"/>
        <v>35.9255563240724</v>
      </c>
      <c r="M17" s="7"/>
      <c r="N17" s="7">
        <f t="shared" si="5"/>
        <v>38.1565333717973</v>
      </c>
      <c r="O17" s="7"/>
      <c r="P17" s="7">
        <f t="shared" si="6"/>
        <v>40.388690574047445</v>
      </c>
      <c r="Q17" s="7"/>
      <c r="R17" s="7">
        <f t="shared" si="7"/>
        <v>43.37341480746955</v>
      </c>
      <c r="S17" s="7"/>
      <c r="T17" s="7">
        <f t="shared" si="8"/>
        <v>46.3618430877042</v>
      </c>
      <c r="U17" s="7"/>
      <c r="V17" s="7">
        <f t="shared" si="9"/>
        <v>47.34471416116354</v>
      </c>
      <c r="W17" s="7"/>
      <c r="X17" s="7">
        <f t="shared" si="10"/>
        <v>49.418412641422506</v>
      </c>
      <c r="Y17" s="7"/>
      <c r="Z17" s="7">
        <f t="shared" si="11"/>
        <v>51.91404247981434</v>
      </c>
      <c r="AA17" s="7"/>
    </row>
    <row r="18" spans="1:27" ht="14.25">
      <c r="A18" s="6" t="s">
        <v>18</v>
      </c>
      <c r="B18" s="7">
        <v>12.04</v>
      </c>
      <c r="C18" s="7"/>
      <c r="D18" s="7">
        <f t="shared" si="0"/>
        <v>12.90688</v>
      </c>
      <c r="E18" s="7"/>
      <c r="F18" s="7">
        <f t="shared" si="1"/>
        <v>14.0684992</v>
      </c>
      <c r="G18" s="7"/>
      <c r="H18" s="7">
        <f t="shared" si="2"/>
        <v>14.5749651712</v>
      </c>
      <c r="I18" s="7"/>
      <c r="J18" s="7">
        <f t="shared" si="3"/>
        <v>16.0616116186624</v>
      </c>
      <c r="K18" s="7"/>
      <c r="L18" s="7">
        <f t="shared" si="4"/>
        <v>17.727200743517688</v>
      </c>
      <c r="M18" s="7"/>
      <c r="N18" s="7">
        <f t="shared" si="5"/>
        <v>18.828059909690136</v>
      </c>
      <c r="O18" s="7"/>
      <c r="P18" s="7">
        <f t="shared" si="6"/>
        <v>19.92950141440701</v>
      </c>
      <c r="Q18" s="7"/>
      <c r="R18" s="7">
        <f t="shared" si="7"/>
        <v>21.40229156893169</v>
      </c>
      <c r="S18" s="7"/>
      <c r="T18" s="7">
        <f t="shared" si="8"/>
        <v>22.876909458031083</v>
      </c>
      <c r="U18" s="7"/>
      <c r="V18" s="7">
        <f t="shared" si="9"/>
        <v>23.361899938541345</v>
      </c>
      <c r="W18" s="7"/>
      <c r="X18" s="7">
        <f t="shared" si="10"/>
        <v>24.385151155849456</v>
      </c>
      <c r="Y18" s="7"/>
      <c r="Z18" s="7">
        <f t="shared" si="11"/>
        <v>25.616601289219854</v>
      </c>
      <c r="AA18" s="7"/>
    </row>
  </sheetData>
  <sheetProtection selectLockedCells="1" selectUnlockedCells="1"/>
  <mergeCells count="170">
    <mergeCell ref="A1:C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</mergeCells>
  <printOptions/>
  <pageMargins left="0.7875" right="0.7875" top="1.0527777777777778" bottom="0.7875" header="0.7875" footer="0.5118110236220472"/>
  <pageSetup firstPageNumber="1" useFirstPageNumber="1" horizontalDpi="300" verticalDpi="300" orientation="portrait" paperSize="9" scale="120"/>
  <headerFooter alignWithMargins="0">
    <oddHeader>&amp;C&amp;"Times New Roman,Normal"&amp;12&amp;A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T3" sqref="T3"/>
    </sheetView>
  </sheetViews>
  <sheetFormatPr defaultColWidth="9.140625" defaultRowHeight="12.75"/>
  <cols>
    <col min="1" max="1" width="10.8515625" style="0" customWidth="1"/>
    <col min="2" max="2" width="10.00390625" style="0" customWidth="1"/>
    <col min="3" max="3" width="75.140625" style="0" customWidth="1"/>
    <col min="4" max="15" width="11.57421875" style="0" hidden="1" customWidth="1"/>
    <col min="16" max="17" width="11.7109375" style="0" hidden="1" customWidth="1"/>
    <col min="18" max="18" width="11.7109375" style="9" hidden="1" customWidth="1"/>
    <col min="19" max="19" width="11.7109375" style="0" hidden="1" customWidth="1"/>
    <col min="20" max="16384" width="11.7109375" style="0" customWidth="1"/>
  </cols>
  <sheetData>
    <row r="1" spans="1:20" ht="14.25">
      <c r="A1" s="10" t="s">
        <v>19</v>
      </c>
      <c r="B1" s="10"/>
      <c r="F1" s="11">
        <v>44652</v>
      </c>
      <c r="G1" s="11">
        <v>44652</v>
      </c>
      <c r="H1" s="11">
        <v>44682</v>
      </c>
      <c r="I1" s="11">
        <v>44713</v>
      </c>
      <c r="J1" s="11">
        <v>44743</v>
      </c>
      <c r="K1" s="11">
        <v>44774</v>
      </c>
      <c r="L1" s="11">
        <v>44835</v>
      </c>
      <c r="M1" s="11">
        <v>44896</v>
      </c>
      <c r="N1" s="11">
        <v>44927</v>
      </c>
      <c r="O1" s="11">
        <v>44958</v>
      </c>
      <c r="P1" s="11">
        <v>44986</v>
      </c>
      <c r="R1" s="11">
        <v>45017</v>
      </c>
      <c r="S1" s="11">
        <v>45047</v>
      </c>
      <c r="T1" s="11">
        <v>45078</v>
      </c>
    </row>
    <row r="2" spans="1:18" ht="14.25">
      <c r="A2" s="10" t="s">
        <v>20</v>
      </c>
      <c r="B2" s="10"/>
      <c r="R2"/>
    </row>
    <row r="3" spans="1:20" ht="14.25">
      <c r="A3" s="12" t="s">
        <v>21</v>
      </c>
      <c r="B3" s="12">
        <v>700241</v>
      </c>
      <c r="C3" s="12" t="s">
        <v>22</v>
      </c>
      <c r="D3" s="12" t="s">
        <v>23</v>
      </c>
      <c r="E3" s="12" t="s">
        <v>24</v>
      </c>
      <c r="F3" s="12" t="s">
        <v>25</v>
      </c>
      <c r="G3">
        <v>7765.78</v>
      </c>
      <c r="H3" s="13">
        <f aca="true" t="shared" si="0" ref="H3:H77">G3*1.072</f>
        <v>8324.91616</v>
      </c>
      <c r="I3" s="13">
        <f aca="true" t="shared" si="1" ref="I3:I105">H3*1.09</f>
        <v>9074.158614400001</v>
      </c>
      <c r="J3" s="13">
        <f aca="true" t="shared" si="2" ref="J3:J105">I3*1.036</f>
        <v>9400.828324518401</v>
      </c>
      <c r="K3" s="13">
        <f aca="true" t="shared" si="3" ref="K3:K105">J3*1.102</f>
        <v>10359.712813619279</v>
      </c>
      <c r="L3" s="13">
        <f aca="true" t="shared" si="4" ref="L3:L105">K3*1.1037</f>
        <v>11434.015032391597</v>
      </c>
      <c r="M3" s="13">
        <f aca="true" t="shared" si="5" ref="M3:M105">L3*1.0621</f>
        <v>12144.067365903116</v>
      </c>
      <c r="N3" s="13">
        <f aca="true" t="shared" si="6" ref="N3:N107">M3*1.0585</f>
        <v>12854.495306808449</v>
      </c>
      <c r="O3" s="13">
        <f aca="true" t="shared" si="7" ref="O3:O107">N3*1.0739</f>
        <v>13804.442509981594</v>
      </c>
      <c r="P3" s="13">
        <f aca="true" t="shared" si="8" ref="P3:P107">O3*1.0689</f>
        <v>14755.568598919326</v>
      </c>
      <c r="Q3" s="14" t="s">
        <v>26</v>
      </c>
      <c r="R3" s="15">
        <f aca="true" t="shared" si="9" ref="R3:R107">Q3*1.0212</f>
        <v>15068.388084000002</v>
      </c>
      <c r="S3" s="15">
        <f aca="true" t="shared" si="10" ref="S3:S107">R3*1.0438</f>
        <v>15728.383482079204</v>
      </c>
      <c r="T3" s="15">
        <f aca="true" t="shared" si="11" ref="T3:T107">S3*1.0505</f>
        <v>16522.666847924203</v>
      </c>
    </row>
    <row r="4" spans="1:20" ht="14.25">
      <c r="A4" s="12" t="s">
        <v>27</v>
      </c>
      <c r="B4" s="12"/>
      <c r="C4" s="12" t="s">
        <v>28</v>
      </c>
      <c r="D4" s="12" t="s">
        <v>23</v>
      </c>
      <c r="E4" s="12" t="s">
        <v>24</v>
      </c>
      <c r="F4" s="12" t="s">
        <v>29</v>
      </c>
      <c r="G4">
        <v>19361.81</v>
      </c>
      <c r="H4" s="13">
        <f t="shared" si="0"/>
        <v>20755.860320000003</v>
      </c>
      <c r="I4" s="13">
        <f t="shared" si="1"/>
        <v>22623.887748800007</v>
      </c>
      <c r="J4" s="13">
        <f t="shared" si="2"/>
        <v>23438.34770775681</v>
      </c>
      <c r="K4" s="13">
        <f t="shared" si="3"/>
        <v>25829.059173948008</v>
      </c>
      <c r="L4" s="13">
        <f t="shared" si="4"/>
        <v>28507.532610286413</v>
      </c>
      <c r="M4" s="13">
        <f t="shared" si="5"/>
        <v>30277.8503853852</v>
      </c>
      <c r="N4" s="13">
        <f t="shared" si="6"/>
        <v>32049.104632930237</v>
      </c>
      <c r="O4" s="13">
        <f t="shared" si="7"/>
        <v>34417.533465303786</v>
      </c>
      <c r="P4" s="13">
        <f t="shared" si="8"/>
        <v>36788.90152106321</v>
      </c>
      <c r="Q4" s="14" t="s">
        <v>30</v>
      </c>
      <c r="R4" s="15">
        <f t="shared" si="9"/>
        <v>37568.824680000005</v>
      </c>
      <c r="S4" s="15">
        <f t="shared" si="10"/>
        <v>39214.33920098401</v>
      </c>
      <c r="T4" s="15">
        <f t="shared" si="11"/>
        <v>41194.6633306337</v>
      </c>
    </row>
    <row r="5" spans="1:20" ht="14.25">
      <c r="A5" s="12" t="s">
        <v>31</v>
      </c>
      <c r="B5" s="12">
        <v>700234</v>
      </c>
      <c r="C5" s="12" t="s">
        <v>32</v>
      </c>
      <c r="D5" s="12" t="s">
        <v>23</v>
      </c>
      <c r="E5" s="12" t="s">
        <v>24</v>
      </c>
      <c r="F5" s="12" t="s">
        <v>33</v>
      </c>
      <c r="G5">
        <v>4047.45</v>
      </c>
      <c r="H5" s="13">
        <f t="shared" si="0"/>
        <v>4338.8664</v>
      </c>
      <c r="I5" s="13">
        <f t="shared" si="1"/>
        <v>4729.364376</v>
      </c>
      <c r="J5" s="13">
        <f t="shared" si="2"/>
        <v>4899.621493536</v>
      </c>
      <c r="K5" s="13">
        <f t="shared" si="3"/>
        <v>5399.382885876673</v>
      </c>
      <c r="L5" s="13">
        <f t="shared" si="4"/>
        <v>5959.298891142083</v>
      </c>
      <c r="M5" s="13">
        <f t="shared" si="5"/>
        <v>6329.371352282007</v>
      </c>
      <c r="N5" s="13">
        <f t="shared" si="6"/>
        <v>6699.639576390505</v>
      </c>
      <c r="O5" s="13">
        <f t="shared" si="7"/>
        <v>7194.742941085764</v>
      </c>
      <c r="P5" s="13">
        <f t="shared" si="8"/>
        <v>7690.460729726573</v>
      </c>
      <c r="Q5" s="14" t="s">
        <v>34</v>
      </c>
      <c r="R5" s="15">
        <f t="shared" si="9"/>
        <v>7853.507964000001</v>
      </c>
      <c r="S5" s="15">
        <f t="shared" si="10"/>
        <v>8197.491612823202</v>
      </c>
      <c r="T5" s="15">
        <f t="shared" si="11"/>
        <v>8611.464939270772</v>
      </c>
    </row>
    <row r="6" spans="1:20" ht="14.25">
      <c r="A6" s="12" t="s">
        <v>35</v>
      </c>
      <c r="B6" s="12"/>
      <c r="C6" s="12" t="s">
        <v>36</v>
      </c>
      <c r="D6" s="12" t="s">
        <v>23</v>
      </c>
      <c r="E6" s="12" t="s">
        <v>24</v>
      </c>
      <c r="F6" s="12" t="s">
        <v>37</v>
      </c>
      <c r="G6">
        <v>22575.89</v>
      </c>
      <c r="H6" s="13">
        <f t="shared" si="0"/>
        <v>24201.35408</v>
      </c>
      <c r="I6" s="13">
        <f t="shared" si="1"/>
        <v>26379.475947200004</v>
      </c>
      <c r="J6" s="13">
        <f t="shared" si="2"/>
        <v>27329.137081299206</v>
      </c>
      <c r="K6" s="13">
        <f t="shared" si="3"/>
        <v>30116.709063591727</v>
      </c>
      <c r="L6" s="13">
        <f t="shared" si="4"/>
        <v>33239.81179348619</v>
      </c>
      <c r="M6" s="13">
        <f t="shared" si="5"/>
        <v>35304.004105861684</v>
      </c>
      <c r="N6" s="13">
        <f t="shared" si="6"/>
        <v>37369.28834605459</v>
      </c>
      <c r="O6" s="13">
        <f t="shared" si="7"/>
        <v>40130.87875482803</v>
      </c>
      <c r="P6" s="13">
        <f t="shared" si="8"/>
        <v>42895.89630103568</v>
      </c>
      <c r="Q6" s="14" t="s">
        <v>38</v>
      </c>
      <c r="R6" s="15">
        <f t="shared" si="9"/>
        <v>43805.272656</v>
      </c>
      <c r="S6" s="15">
        <f t="shared" si="10"/>
        <v>45723.9435983328</v>
      </c>
      <c r="T6" s="15">
        <f t="shared" si="11"/>
        <v>48033.0027500486</v>
      </c>
    </row>
    <row r="7" spans="1:20" ht="14.25">
      <c r="A7" s="12" t="s">
        <v>39</v>
      </c>
      <c r="B7" s="12"/>
      <c r="C7" s="12" t="s">
        <v>40</v>
      </c>
      <c r="D7" s="12" t="s">
        <v>23</v>
      </c>
      <c r="E7" s="12" t="s">
        <v>24</v>
      </c>
      <c r="F7" s="12" t="s">
        <v>41</v>
      </c>
      <c r="G7">
        <v>35481.36</v>
      </c>
      <c r="H7" s="13">
        <f t="shared" si="0"/>
        <v>38036.017920000006</v>
      </c>
      <c r="I7" s="13">
        <f t="shared" si="1"/>
        <v>41459.25953280001</v>
      </c>
      <c r="J7" s="13">
        <f t="shared" si="2"/>
        <v>42951.79287598081</v>
      </c>
      <c r="K7" s="13">
        <f t="shared" si="3"/>
        <v>47332.87574933086</v>
      </c>
      <c r="L7" s="13">
        <f t="shared" si="4"/>
        <v>52241.294964536464</v>
      </c>
      <c r="M7" s="13">
        <f t="shared" si="5"/>
        <v>55485.47938183418</v>
      </c>
      <c r="N7" s="13">
        <f t="shared" si="6"/>
        <v>58731.37992567148</v>
      </c>
      <c r="O7" s="13">
        <f t="shared" si="7"/>
        <v>63071.62890217861</v>
      </c>
      <c r="P7" s="13">
        <f t="shared" si="8"/>
        <v>67417.26413353872</v>
      </c>
      <c r="Q7" s="14" t="s">
        <v>42</v>
      </c>
      <c r="R7" s="15">
        <f t="shared" si="9"/>
        <v>68846.49570000001</v>
      </c>
      <c r="S7" s="15">
        <f t="shared" si="10"/>
        <v>71861.97221166002</v>
      </c>
      <c r="T7" s="15">
        <f t="shared" si="11"/>
        <v>75491.00180834885</v>
      </c>
    </row>
    <row r="8" spans="1:20" ht="14.25">
      <c r="A8" s="12" t="s">
        <v>43</v>
      </c>
      <c r="B8" s="12"/>
      <c r="C8" s="12" t="s">
        <v>44</v>
      </c>
      <c r="D8" s="12" t="s">
        <v>23</v>
      </c>
      <c r="E8" s="12" t="s">
        <v>24</v>
      </c>
      <c r="F8" s="12" t="s">
        <v>45</v>
      </c>
      <c r="G8">
        <v>56474.64</v>
      </c>
      <c r="H8" s="13">
        <f t="shared" si="0"/>
        <v>60540.814080000004</v>
      </c>
      <c r="I8" s="13">
        <f t="shared" si="1"/>
        <v>65989.4873472</v>
      </c>
      <c r="J8" s="13">
        <f t="shared" si="2"/>
        <v>68365.1088916992</v>
      </c>
      <c r="K8" s="13">
        <f t="shared" si="3"/>
        <v>75338.34999865253</v>
      </c>
      <c r="L8" s="13">
        <f t="shared" si="4"/>
        <v>83150.93689351279</v>
      </c>
      <c r="M8" s="13">
        <f t="shared" si="5"/>
        <v>88314.61007459993</v>
      </c>
      <c r="N8" s="13">
        <f t="shared" si="6"/>
        <v>93481.01476396402</v>
      </c>
      <c r="O8" s="13">
        <f t="shared" si="7"/>
        <v>100389.26175502097</v>
      </c>
      <c r="P8" s="13">
        <f t="shared" si="8"/>
        <v>107306.08188994191</v>
      </c>
      <c r="Q8" s="14" t="s">
        <v>46</v>
      </c>
      <c r="R8" s="15">
        <f t="shared" si="9"/>
        <v>109580.95868400001</v>
      </c>
      <c r="S8" s="15">
        <f t="shared" si="10"/>
        <v>114380.60467435922</v>
      </c>
      <c r="T8" s="15">
        <f t="shared" si="11"/>
        <v>120156.82521041436</v>
      </c>
    </row>
    <row r="9" spans="1:20" ht="14.25">
      <c r="A9" s="12" t="s">
        <v>47</v>
      </c>
      <c r="B9" s="12"/>
      <c r="C9" s="12" t="s">
        <v>48</v>
      </c>
      <c r="D9" s="12" t="s">
        <v>23</v>
      </c>
      <c r="E9" s="12" t="s">
        <v>24</v>
      </c>
      <c r="F9" s="12" t="s">
        <v>49</v>
      </c>
      <c r="G9">
        <v>12898.44</v>
      </c>
      <c r="H9" s="13">
        <f t="shared" si="0"/>
        <v>13827.127680000001</v>
      </c>
      <c r="I9" s="13">
        <f t="shared" si="1"/>
        <v>15071.569171200003</v>
      </c>
      <c r="J9" s="13">
        <f t="shared" si="2"/>
        <v>15614.145661363204</v>
      </c>
      <c r="K9" s="13">
        <f t="shared" si="3"/>
        <v>17206.788518822254</v>
      </c>
      <c r="L9" s="13">
        <f t="shared" si="4"/>
        <v>18991.13248822412</v>
      </c>
      <c r="M9" s="13">
        <f t="shared" si="5"/>
        <v>20170.481815742838</v>
      </c>
      <c r="N9" s="13">
        <f t="shared" si="6"/>
        <v>21350.455001963794</v>
      </c>
      <c r="O9" s="13">
        <f t="shared" si="7"/>
        <v>22928.25362660892</v>
      </c>
      <c r="P9" s="13">
        <f t="shared" si="8"/>
        <v>24508.010301482274</v>
      </c>
      <c r="Q9" s="14" t="s">
        <v>50</v>
      </c>
      <c r="R9" s="15">
        <f t="shared" si="9"/>
        <v>25027.579812</v>
      </c>
      <c r="S9" s="15">
        <f t="shared" si="10"/>
        <v>26123.787807765602</v>
      </c>
      <c r="T9" s="15">
        <f t="shared" si="11"/>
        <v>27443.039092057767</v>
      </c>
    </row>
    <row r="10" spans="1:20" ht="14.25">
      <c r="A10" s="12" t="s">
        <v>51</v>
      </c>
      <c r="B10" s="12">
        <v>700221</v>
      </c>
      <c r="C10" s="12" t="s">
        <v>52</v>
      </c>
      <c r="D10" s="12" t="s">
        <v>23</v>
      </c>
      <c r="E10" s="12" t="s">
        <v>24</v>
      </c>
      <c r="F10" s="12" t="s">
        <v>53</v>
      </c>
      <c r="G10">
        <v>6456.29</v>
      </c>
      <c r="H10" s="13">
        <f t="shared" si="0"/>
        <v>6921.14288</v>
      </c>
      <c r="I10" s="13">
        <f t="shared" si="1"/>
        <v>7544.045739200001</v>
      </c>
      <c r="J10" s="13">
        <f t="shared" si="2"/>
        <v>7815.631385811201</v>
      </c>
      <c r="K10" s="13">
        <f t="shared" si="3"/>
        <v>8612.825787163943</v>
      </c>
      <c r="L10" s="13">
        <f t="shared" si="4"/>
        <v>9505.975821292843</v>
      </c>
      <c r="M10" s="13">
        <f t="shared" si="5"/>
        <v>10096.296919795128</v>
      </c>
      <c r="N10" s="13">
        <f t="shared" si="6"/>
        <v>10686.930289603142</v>
      </c>
      <c r="O10" s="13">
        <f t="shared" si="7"/>
        <v>11476.694438004815</v>
      </c>
      <c r="P10" s="13">
        <f t="shared" si="8"/>
        <v>12267.438684783347</v>
      </c>
      <c r="Q10" s="14" t="s">
        <v>54</v>
      </c>
      <c r="R10" s="15">
        <f t="shared" si="9"/>
        <v>12527.489304</v>
      </c>
      <c r="S10" s="15">
        <f t="shared" si="10"/>
        <v>13076.193335515201</v>
      </c>
      <c r="T10" s="15">
        <f t="shared" si="11"/>
        <v>13736.541098958718</v>
      </c>
    </row>
    <row r="11" spans="1:20" ht="14.25">
      <c r="A11" s="12" t="s">
        <v>55</v>
      </c>
      <c r="B11" s="12"/>
      <c r="C11" s="12" t="s">
        <v>56</v>
      </c>
      <c r="D11" s="12" t="s">
        <v>23</v>
      </c>
      <c r="E11" s="12" t="s">
        <v>24</v>
      </c>
      <c r="F11" s="12" t="s">
        <v>57</v>
      </c>
      <c r="G11">
        <v>40320</v>
      </c>
      <c r="H11" s="13">
        <f t="shared" si="0"/>
        <v>43223.04</v>
      </c>
      <c r="I11" s="13">
        <f t="shared" si="1"/>
        <v>47113.113600000004</v>
      </c>
      <c r="J11" s="13">
        <f t="shared" si="2"/>
        <v>48809.1856896</v>
      </c>
      <c r="K11" s="13">
        <f t="shared" si="3"/>
        <v>53787.722629939206</v>
      </c>
      <c r="L11" s="13">
        <f t="shared" si="4"/>
        <v>59365.5094666639</v>
      </c>
      <c r="M11" s="13">
        <f t="shared" si="5"/>
        <v>63052.10760454373</v>
      </c>
      <c r="N11" s="13">
        <f t="shared" si="6"/>
        <v>66740.65589940954</v>
      </c>
      <c r="O11" s="13">
        <f t="shared" si="7"/>
        <v>71672.79037037591</v>
      </c>
      <c r="P11" s="13">
        <f t="shared" si="8"/>
        <v>76611.0456268948</v>
      </c>
      <c r="Q11" s="14" t="s">
        <v>58</v>
      </c>
      <c r="R11" s="15">
        <f t="shared" si="9"/>
        <v>78235.20426000001</v>
      </c>
      <c r="S11" s="15">
        <f t="shared" si="10"/>
        <v>81661.90620658801</v>
      </c>
      <c r="T11" s="15">
        <f t="shared" si="11"/>
        <v>85785.8324700207</v>
      </c>
    </row>
    <row r="12" spans="1:20" s="17" customFormat="1" ht="25.5" customHeight="1">
      <c r="A12" s="16" t="s">
        <v>59</v>
      </c>
      <c r="B12" s="16"/>
      <c r="C12" s="16" t="s">
        <v>60</v>
      </c>
      <c r="D12" s="16" t="s">
        <v>23</v>
      </c>
      <c r="E12" s="16" t="s">
        <v>24</v>
      </c>
      <c r="F12" s="16" t="s">
        <v>61</v>
      </c>
      <c r="G12" s="17">
        <v>12303.23</v>
      </c>
      <c r="H12" s="13">
        <f t="shared" si="0"/>
        <v>13189.06256</v>
      </c>
      <c r="I12" s="13">
        <f t="shared" si="1"/>
        <v>14376.078190400001</v>
      </c>
      <c r="J12" s="13">
        <f t="shared" si="2"/>
        <v>14893.617005254402</v>
      </c>
      <c r="K12" s="13">
        <f t="shared" si="3"/>
        <v>16412.76593979035</v>
      </c>
      <c r="L12" s="13">
        <f t="shared" si="4"/>
        <v>18114.76976774661</v>
      </c>
      <c r="M12" s="13">
        <f t="shared" si="5"/>
        <v>19239.696970323675</v>
      </c>
      <c r="N12" s="13">
        <f t="shared" si="6"/>
        <v>20365.21924308761</v>
      </c>
      <c r="O12" s="13">
        <f t="shared" si="7"/>
        <v>21870.208945151786</v>
      </c>
      <c r="P12" s="13">
        <f t="shared" si="8"/>
        <v>23377.066341472742</v>
      </c>
      <c r="Q12" s="14" t="s">
        <v>62</v>
      </c>
      <c r="R12" s="15">
        <f t="shared" si="9"/>
        <v>23872.663884</v>
      </c>
      <c r="S12" s="15">
        <f t="shared" si="10"/>
        <v>24918.286562119203</v>
      </c>
      <c r="T12" s="15">
        <f t="shared" si="11"/>
        <v>26176.66003350622</v>
      </c>
    </row>
    <row r="13" spans="1:20" ht="14.25">
      <c r="A13" s="12" t="s">
        <v>63</v>
      </c>
      <c r="B13" s="12">
        <v>700219</v>
      </c>
      <c r="C13" s="12" t="s">
        <v>64</v>
      </c>
      <c r="D13" s="12" t="s">
        <v>23</v>
      </c>
      <c r="E13" s="12" t="s">
        <v>24</v>
      </c>
      <c r="F13" s="12" t="s">
        <v>61</v>
      </c>
      <c r="G13">
        <v>12303.23</v>
      </c>
      <c r="H13" s="13">
        <f t="shared" si="0"/>
        <v>13189.06256</v>
      </c>
      <c r="I13" s="13">
        <f t="shared" si="1"/>
        <v>14376.078190400001</v>
      </c>
      <c r="J13" s="13">
        <f t="shared" si="2"/>
        <v>14893.617005254402</v>
      </c>
      <c r="K13" s="13">
        <f t="shared" si="3"/>
        <v>16412.76593979035</v>
      </c>
      <c r="L13" s="13">
        <f t="shared" si="4"/>
        <v>18114.76976774661</v>
      </c>
      <c r="M13" s="13">
        <f t="shared" si="5"/>
        <v>19239.696970323675</v>
      </c>
      <c r="N13" s="13">
        <f t="shared" si="6"/>
        <v>20365.21924308761</v>
      </c>
      <c r="O13" s="13">
        <f t="shared" si="7"/>
        <v>21870.208945151786</v>
      </c>
      <c r="P13" s="13">
        <f t="shared" si="8"/>
        <v>23377.066341472742</v>
      </c>
      <c r="Q13" s="14" t="s">
        <v>62</v>
      </c>
      <c r="R13" s="15">
        <f t="shared" si="9"/>
        <v>23872.663884</v>
      </c>
      <c r="S13" s="15">
        <f t="shared" si="10"/>
        <v>24918.286562119203</v>
      </c>
      <c r="T13" s="15">
        <f t="shared" si="11"/>
        <v>26176.66003350622</v>
      </c>
    </row>
    <row r="14" spans="1:20" ht="14.25">
      <c r="A14" s="12" t="s">
        <v>65</v>
      </c>
      <c r="B14" s="12"/>
      <c r="C14" s="12" t="s">
        <v>66</v>
      </c>
      <c r="D14" s="12" t="s">
        <v>23</v>
      </c>
      <c r="E14" s="12" t="s">
        <v>24</v>
      </c>
      <c r="F14" s="12" t="s">
        <v>53</v>
      </c>
      <c r="G14">
        <v>6456.29</v>
      </c>
      <c r="H14" s="13">
        <f t="shared" si="0"/>
        <v>6921.14288</v>
      </c>
      <c r="I14" s="13">
        <f t="shared" si="1"/>
        <v>7544.045739200001</v>
      </c>
      <c r="J14" s="13">
        <f t="shared" si="2"/>
        <v>7815.631385811201</v>
      </c>
      <c r="K14" s="13">
        <f t="shared" si="3"/>
        <v>8612.825787163943</v>
      </c>
      <c r="L14" s="13">
        <f t="shared" si="4"/>
        <v>9505.975821292843</v>
      </c>
      <c r="M14" s="13">
        <f t="shared" si="5"/>
        <v>10096.296919795128</v>
      </c>
      <c r="N14" s="13">
        <f t="shared" si="6"/>
        <v>10686.930289603142</v>
      </c>
      <c r="O14" s="13">
        <f t="shared" si="7"/>
        <v>11476.694438004815</v>
      </c>
      <c r="P14" s="13">
        <f t="shared" si="8"/>
        <v>12267.438684783347</v>
      </c>
      <c r="Q14" s="14" t="s">
        <v>54</v>
      </c>
      <c r="R14" s="15">
        <f t="shared" si="9"/>
        <v>12527.489304</v>
      </c>
      <c r="S14" s="15">
        <f t="shared" si="10"/>
        <v>13076.193335515201</v>
      </c>
      <c r="T14" s="15">
        <f t="shared" si="11"/>
        <v>13736.541098958718</v>
      </c>
    </row>
    <row r="15" spans="1:20" ht="25.5" customHeight="1">
      <c r="A15" s="12" t="s">
        <v>67</v>
      </c>
      <c r="B15" s="12">
        <v>700232</v>
      </c>
      <c r="C15" s="16" t="s">
        <v>68</v>
      </c>
      <c r="D15" s="12" t="s">
        <v>23</v>
      </c>
      <c r="E15" s="12" t="s">
        <v>24</v>
      </c>
      <c r="F15" s="12" t="s">
        <v>69</v>
      </c>
      <c r="G15">
        <v>9222.25</v>
      </c>
      <c r="H15" s="13">
        <f t="shared" si="0"/>
        <v>9886.252</v>
      </c>
      <c r="I15" s="13">
        <f t="shared" si="1"/>
        <v>10776.014680000002</v>
      </c>
      <c r="J15" s="13">
        <f t="shared" si="2"/>
        <v>11163.951208480003</v>
      </c>
      <c r="K15" s="13">
        <f t="shared" si="3"/>
        <v>12302.674231744964</v>
      </c>
      <c r="L15" s="13">
        <f t="shared" si="4"/>
        <v>13578.461549576916</v>
      </c>
      <c r="M15" s="13">
        <f t="shared" si="5"/>
        <v>14421.684011805643</v>
      </c>
      <c r="N15" s="13">
        <f t="shared" si="6"/>
        <v>15265.352526496272</v>
      </c>
      <c r="O15" s="13">
        <f t="shared" si="7"/>
        <v>16393.462078204346</v>
      </c>
      <c r="P15" s="13">
        <f t="shared" si="8"/>
        <v>17522.971615392624</v>
      </c>
      <c r="Q15" s="14" t="s">
        <v>70</v>
      </c>
      <c r="R15" s="15">
        <f t="shared" si="9"/>
        <v>17894.456964000005</v>
      </c>
      <c r="S15" s="15">
        <f t="shared" si="10"/>
        <v>18678.234179023206</v>
      </c>
      <c r="T15" s="15">
        <f t="shared" si="11"/>
        <v>19621.485005063878</v>
      </c>
    </row>
    <row r="16" spans="1:20" ht="14.25">
      <c r="A16" s="12" t="s">
        <v>71</v>
      </c>
      <c r="B16" s="12"/>
      <c r="C16" s="12" t="s">
        <v>72</v>
      </c>
      <c r="D16" s="12" t="s">
        <v>23</v>
      </c>
      <c r="E16" s="12" t="s">
        <v>24</v>
      </c>
      <c r="F16" s="12" t="s">
        <v>73</v>
      </c>
      <c r="G16">
        <v>51628.98</v>
      </c>
      <c r="H16" s="13">
        <f t="shared" si="0"/>
        <v>55346.266560000004</v>
      </c>
      <c r="I16" s="13">
        <f t="shared" si="1"/>
        <v>60327.43055040001</v>
      </c>
      <c r="J16" s="13">
        <f t="shared" si="2"/>
        <v>62499.21805021441</v>
      </c>
      <c r="K16" s="13">
        <f t="shared" si="3"/>
        <v>68874.13829133629</v>
      </c>
      <c r="L16" s="13">
        <f t="shared" si="4"/>
        <v>76016.38643214786</v>
      </c>
      <c r="M16" s="13">
        <f t="shared" si="5"/>
        <v>80737.00402958425</v>
      </c>
      <c r="N16" s="13">
        <f t="shared" si="6"/>
        <v>85460.11876531492</v>
      </c>
      <c r="O16" s="13">
        <f t="shared" si="7"/>
        <v>91775.6215420717</v>
      </c>
      <c r="P16" s="13">
        <f t="shared" si="8"/>
        <v>98098.96186632045</v>
      </c>
      <c r="Q16" s="14" t="s">
        <v>74</v>
      </c>
      <c r="R16" s="15">
        <f t="shared" si="9"/>
        <v>100178.66816400002</v>
      </c>
      <c r="S16" s="15">
        <f t="shared" si="10"/>
        <v>104566.49382958323</v>
      </c>
      <c r="T16" s="15">
        <f t="shared" si="11"/>
        <v>109847.10176797718</v>
      </c>
    </row>
    <row r="17" spans="1:20" ht="14.25">
      <c r="A17" s="12" t="s">
        <v>75</v>
      </c>
      <c r="B17" s="12"/>
      <c r="C17" s="12" t="s">
        <v>76</v>
      </c>
      <c r="D17" s="12" t="s">
        <v>23</v>
      </c>
      <c r="E17" s="12" t="s">
        <v>24</v>
      </c>
      <c r="F17" s="12" t="s">
        <v>77</v>
      </c>
      <c r="G17">
        <v>30635.64</v>
      </c>
      <c r="H17" s="13">
        <f t="shared" si="0"/>
        <v>32841.40608</v>
      </c>
      <c r="I17" s="13">
        <f t="shared" si="1"/>
        <v>35797.1326272</v>
      </c>
      <c r="J17" s="13">
        <f t="shared" si="2"/>
        <v>37085.8294017792</v>
      </c>
      <c r="K17" s="13">
        <f t="shared" si="3"/>
        <v>40868.58400076068</v>
      </c>
      <c r="L17" s="13">
        <f t="shared" si="4"/>
        <v>45106.65616163956</v>
      </c>
      <c r="M17" s="13">
        <f t="shared" si="5"/>
        <v>47907.77950927738</v>
      </c>
      <c r="N17" s="13">
        <f t="shared" si="6"/>
        <v>50710.38461057011</v>
      </c>
      <c r="O17" s="13">
        <f t="shared" si="7"/>
        <v>54457.882033291244</v>
      </c>
      <c r="P17" s="13">
        <f t="shared" si="8"/>
        <v>58210.030105385005</v>
      </c>
      <c r="Q17" s="14" t="s">
        <v>78</v>
      </c>
      <c r="R17" s="15">
        <f t="shared" si="9"/>
        <v>59444.10306000001</v>
      </c>
      <c r="S17" s="15">
        <f t="shared" si="10"/>
        <v>62047.75477402801</v>
      </c>
      <c r="T17" s="15">
        <f t="shared" si="11"/>
        <v>65181.16639011643</v>
      </c>
    </row>
    <row r="18" spans="1:20" ht="14.25">
      <c r="A18" s="12" t="s">
        <v>79</v>
      </c>
      <c r="B18" s="12"/>
      <c r="C18" s="12" t="s">
        <v>80</v>
      </c>
      <c r="D18" s="12" t="s">
        <v>23</v>
      </c>
      <c r="E18" s="12" t="s">
        <v>24</v>
      </c>
      <c r="F18" s="12" t="s">
        <v>29</v>
      </c>
      <c r="G18">
        <v>19361.81</v>
      </c>
      <c r="H18" s="13">
        <f t="shared" si="0"/>
        <v>20755.860320000003</v>
      </c>
      <c r="I18" s="13">
        <f t="shared" si="1"/>
        <v>22623.887748800007</v>
      </c>
      <c r="J18" s="13">
        <f t="shared" si="2"/>
        <v>23438.34770775681</v>
      </c>
      <c r="K18" s="13">
        <f t="shared" si="3"/>
        <v>25829.059173948008</v>
      </c>
      <c r="L18" s="13">
        <f t="shared" si="4"/>
        <v>28507.532610286413</v>
      </c>
      <c r="M18" s="13">
        <f t="shared" si="5"/>
        <v>30277.8503853852</v>
      </c>
      <c r="N18" s="13">
        <f t="shared" si="6"/>
        <v>32049.104632930237</v>
      </c>
      <c r="O18" s="13">
        <f t="shared" si="7"/>
        <v>34417.533465303786</v>
      </c>
      <c r="P18" s="13">
        <f t="shared" si="8"/>
        <v>36788.90152106321</v>
      </c>
      <c r="Q18" s="14" t="s">
        <v>30</v>
      </c>
      <c r="R18" s="15">
        <f t="shared" si="9"/>
        <v>37568.824680000005</v>
      </c>
      <c r="S18" s="15">
        <f t="shared" si="10"/>
        <v>39214.33920098401</v>
      </c>
      <c r="T18" s="15">
        <f t="shared" si="11"/>
        <v>41194.6633306337</v>
      </c>
    </row>
    <row r="19" spans="1:20" ht="14.25">
      <c r="A19" s="12" t="s">
        <v>81</v>
      </c>
      <c r="B19" s="12"/>
      <c r="C19" s="12" t="s">
        <v>82</v>
      </c>
      <c r="D19" s="12" t="s">
        <v>23</v>
      </c>
      <c r="E19" s="12" t="s">
        <v>24</v>
      </c>
      <c r="F19" s="12" t="s">
        <v>83</v>
      </c>
      <c r="G19">
        <v>24200.46</v>
      </c>
      <c r="H19" s="13">
        <f t="shared" si="0"/>
        <v>25942.89312</v>
      </c>
      <c r="I19" s="13">
        <f t="shared" si="1"/>
        <v>28277.7535008</v>
      </c>
      <c r="J19" s="13">
        <f t="shared" si="2"/>
        <v>29295.752626828802</v>
      </c>
      <c r="K19" s="13">
        <f t="shared" si="3"/>
        <v>32283.919394765344</v>
      </c>
      <c r="L19" s="13">
        <f t="shared" si="4"/>
        <v>35631.76183600251</v>
      </c>
      <c r="M19" s="13">
        <f t="shared" si="5"/>
        <v>37844.494246018265</v>
      </c>
      <c r="N19" s="13">
        <f t="shared" si="6"/>
        <v>40058.397159410335</v>
      </c>
      <c r="O19" s="13">
        <f t="shared" si="7"/>
        <v>43018.71270949076</v>
      </c>
      <c r="P19" s="13">
        <f t="shared" si="8"/>
        <v>45982.70201517468</v>
      </c>
      <c r="Q19" s="14" t="s">
        <v>84</v>
      </c>
      <c r="R19" s="15">
        <f t="shared" si="9"/>
        <v>46957.533240000004</v>
      </c>
      <c r="S19" s="15">
        <f t="shared" si="10"/>
        <v>49014.27319591201</v>
      </c>
      <c r="T19" s="15">
        <f t="shared" si="11"/>
        <v>51489.493992305564</v>
      </c>
    </row>
    <row r="20" spans="1:20" ht="14.25">
      <c r="A20" s="12" t="s">
        <v>85</v>
      </c>
      <c r="B20" s="12"/>
      <c r="C20" s="12" t="s">
        <v>86</v>
      </c>
      <c r="D20" s="12" t="s">
        <v>23</v>
      </c>
      <c r="E20" s="12" t="s">
        <v>24</v>
      </c>
      <c r="F20" s="12" t="s">
        <v>87</v>
      </c>
      <c r="G20">
        <v>32253.28</v>
      </c>
      <c r="H20" s="13">
        <f t="shared" si="0"/>
        <v>34575.51616</v>
      </c>
      <c r="I20" s="13">
        <f t="shared" si="1"/>
        <v>37687.312614400005</v>
      </c>
      <c r="J20" s="13">
        <f t="shared" si="2"/>
        <v>39044.05586851841</v>
      </c>
      <c r="K20" s="13">
        <f t="shared" si="3"/>
        <v>43026.549567107286</v>
      </c>
      <c r="L20" s="13">
        <f t="shared" si="4"/>
        <v>47488.40275721631</v>
      </c>
      <c r="M20" s="13">
        <f t="shared" si="5"/>
        <v>50437.43256843944</v>
      </c>
      <c r="N20" s="13">
        <f t="shared" si="6"/>
        <v>53388.02237369315</v>
      </c>
      <c r="O20" s="13">
        <f t="shared" si="7"/>
        <v>57333.39722710908</v>
      </c>
      <c r="P20" s="13">
        <f t="shared" si="8"/>
        <v>61283.668296056894</v>
      </c>
      <c r="Q20" s="14" t="s">
        <v>88</v>
      </c>
      <c r="R20" s="15">
        <f t="shared" si="9"/>
        <v>62582.87359200001</v>
      </c>
      <c r="S20" s="15">
        <f t="shared" si="10"/>
        <v>65324.003455329614</v>
      </c>
      <c r="T20" s="15">
        <f t="shared" si="11"/>
        <v>68622.86562982376</v>
      </c>
    </row>
    <row r="21" spans="1:20" ht="14.25">
      <c r="A21" s="12" t="s">
        <v>89</v>
      </c>
      <c r="B21" s="12"/>
      <c r="C21" s="12" t="s">
        <v>90</v>
      </c>
      <c r="D21" s="12" t="s">
        <v>23</v>
      </c>
      <c r="E21" s="12" t="s">
        <v>24</v>
      </c>
      <c r="F21" s="12" t="s">
        <v>77</v>
      </c>
      <c r="G21">
        <v>30635.64</v>
      </c>
      <c r="H21" s="13">
        <f t="shared" si="0"/>
        <v>32841.40608</v>
      </c>
      <c r="I21" s="13">
        <f t="shared" si="1"/>
        <v>35797.1326272</v>
      </c>
      <c r="J21" s="13">
        <f t="shared" si="2"/>
        <v>37085.8294017792</v>
      </c>
      <c r="K21" s="13">
        <f t="shared" si="3"/>
        <v>40868.58400076068</v>
      </c>
      <c r="L21" s="13">
        <f t="shared" si="4"/>
        <v>45106.65616163956</v>
      </c>
      <c r="M21" s="13">
        <f t="shared" si="5"/>
        <v>47907.77950927738</v>
      </c>
      <c r="N21" s="13">
        <f t="shared" si="6"/>
        <v>50710.38461057011</v>
      </c>
      <c r="O21" s="13">
        <f t="shared" si="7"/>
        <v>54457.882033291244</v>
      </c>
      <c r="P21" s="13">
        <f t="shared" si="8"/>
        <v>58210.030105385005</v>
      </c>
      <c r="Q21" s="14" t="s">
        <v>78</v>
      </c>
      <c r="R21" s="15">
        <f t="shared" si="9"/>
        <v>59444.10306000001</v>
      </c>
      <c r="S21" s="15">
        <f t="shared" si="10"/>
        <v>62047.75477402801</v>
      </c>
      <c r="T21" s="15">
        <f t="shared" si="11"/>
        <v>65181.16639011643</v>
      </c>
    </row>
    <row r="22" spans="1:20" ht="14.25">
      <c r="A22" s="12" t="s">
        <v>91</v>
      </c>
      <c r="B22" s="12"/>
      <c r="C22" s="12" t="s">
        <v>92</v>
      </c>
      <c r="D22" s="12" t="s">
        <v>23</v>
      </c>
      <c r="E22" s="12" t="s">
        <v>24</v>
      </c>
      <c r="F22" s="12" t="s">
        <v>83</v>
      </c>
      <c r="G22">
        <v>24200.46</v>
      </c>
      <c r="H22" s="13">
        <f t="shared" si="0"/>
        <v>25942.89312</v>
      </c>
      <c r="I22" s="13">
        <f t="shared" si="1"/>
        <v>28277.7535008</v>
      </c>
      <c r="J22" s="13">
        <f t="shared" si="2"/>
        <v>29295.752626828802</v>
      </c>
      <c r="K22" s="13">
        <f t="shared" si="3"/>
        <v>32283.919394765344</v>
      </c>
      <c r="L22" s="13">
        <f t="shared" si="4"/>
        <v>35631.76183600251</v>
      </c>
      <c r="M22" s="13">
        <f t="shared" si="5"/>
        <v>37844.494246018265</v>
      </c>
      <c r="N22" s="13">
        <f t="shared" si="6"/>
        <v>40058.397159410335</v>
      </c>
      <c r="O22" s="13">
        <f t="shared" si="7"/>
        <v>43018.71270949076</v>
      </c>
      <c r="P22" s="13">
        <f t="shared" si="8"/>
        <v>45982.70201517468</v>
      </c>
      <c r="Q22" s="14" t="s">
        <v>84</v>
      </c>
      <c r="R22" s="15">
        <f t="shared" si="9"/>
        <v>46957.533240000004</v>
      </c>
      <c r="S22" s="15">
        <f t="shared" si="10"/>
        <v>49014.27319591201</v>
      </c>
      <c r="T22" s="15">
        <f t="shared" si="11"/>
        <v>51489.493992305564</v>
      </c>
    </row>
    <row r="23" spans="1:20" ht="14.25">
      <c r="A23" s="12" t="s">
        <v>93</v>
      </c>
      <c r="B23" s="12">
        <v>700217</v>
      </c>
      <c r="C23" s="12" t="s">
        <v>94</v>
      </c>
      <c r="D23" s="12" t="s">
        <v>23</v>
      </c>
      <c r="E23" s="12" t="s">
        <v>24</v>
      </c>
      <c r="F23" s="12" t="s">
        <v>95</v>
      </c>
      <c r="G23">
        <v>27652.72</v>
      </c>
      <c r="H23" s="13">
        <f t="shared" si="0"/>
        <v>29643.715840000004</v>
      </c>
      <c r="I23" s="13">
        <f t="shared" si="1"/>
        <v>32311.65026560001</v>
      </c>
      <c r="J23" s="13">
        <f t="shared" si="2"/>
        <v>33474.86967516161</v>
      </c>
      <c r="K23" s="13">
        <f t="shared" si="3"/>
        <v>36889.306382028095</v>
      </c>
      <c r="L23" s="13">
        <f t="shared" si="4"/>
        <v>40714.7274538444</v>
      </c>
      <c r="M23" s="13">
        <f t="shared" si="5"/>
        <v>43243.112028728145</v>
      </c>
      <c r="N23" s="13">
        <f t="shared" si="6"/>
        <v>45772.83408240874</v>
      </c>
      <c r="O23" s="13">
        <f t="shared" si="7"/>
        <v>49155.446521098755</v>
      </c>
      <c r="P23" s="13">
        <f t="shared" si="8"/>
        <v>52542.25678640246</v>
      </c>
      <c r="Q23" s="14" t="s">
        <v>96</v>
      </c>
      <c r="R23" s="15">
        <f t="shared" si="9"/>
        <v>53656.14570000001</v>
      </c>
      <c r="S23" s="15">
        <f t="shared" si="10"/>
        <v>56006.28488166001</v>
      </c>
      <c r="T23" s="15">
        <f t="shared" si="11"/>
        <v>58834.60226818384</v>
      </c>
    </row>
    <row r="24" spans="1:20" ht="14.25">
      <c r="A24" s="12" t="s">
        <v>97</v>
      </c>
      <c r="B24" s="12"/>
      <c r="C24" s="12" t="s">
        <v>98</v>
      </c>
      <c r="D24" s="12" t="s">
        <v>23</v>
      </c>
      <c r="E24" s="12" t="s">
        <v>24</v>
      </c>
      <c r="F24" s="12" t="s">
        <v>33</v>
      </c>
      <c r="G24">
        <v>4047.45</v>
      </c>
      <c r="H24" s="13">
        <f t="shared" si="0"/>
        <v>4338.8664</v>
      </c>
      <c r="I24" s="13">
        <f t="shared" si="1"/>
        <v>4729.364376</v>
      </c>
      <c r="J24" s="13">
        <f t="shared" si="2"/>
        <v>4899.621493536</v>
      </c>
      <c r="K24" s="13">
        <f t="shared" si="3"/>
        <v>5399.382885876673</v>
      </c>
      <c r="L24" s="13">
        <f t="shared" si="4"/>
        <v>5959.298891142083</v>
      </c>
      <c r="M24" s="13">
        <f t="shared" si="5"/>
        <v>6329.371352282007</v>
      </c>
      <c r="N24" s="13">
        <f t="shared" si="6"/>
        <v>6699.639576390505</v>
      </c>
      <c r="O24" s="13">
        <f t="shared" si="7"/>
        <v>7194.742941085764</v>
      </c>
      <c r="P24" s="13">
        <f t="shared" si="8"/>
        <v>7690.460729726573</v>
      </c>
      <c r="Q24" s="14" t="s">
        <v>34</v>
      </c>
      <c r="R24" s="15">
        <f t="shared" si="9"/>
        <v>7853.507964000001</v>
      </c>
      <c r="S24" s="15">
        <f t="shared" si="10"/>
        <v>8197.491612823202</v>
      </c>
      <c r="T24" s="15">
        <f t="shared" si="11"/>
        <v>8611.464939270772</v>
      </c>
    </row>
    <row r="25" spans="1:20" ht="14.25">
      <c r="A25" s="12" t="s">
        <v>99</v>
      </c>
      <c r="B25" s="12"/>
      <c r="C25" s="12" t="s">
        <v>100</v>
      </c>
      <c r="D25" s="12" t="s">
        <v>23</v>
      </c>
      <c r="E25" s="12" t="s">
        <v>24</v>
      </c>
      <c r="F25" s="12" t="s">
        <v>101</v>
      </c>
      <c r="G25">
        <v>1771.49</v>
      </c>
      <c r="H25" s="13">
        <f t="shared" si="0"/>
        <v>1899.03728</v>
      </c>
      <c r="I25" s="13">
        <f t="shared" si="1"/>
        <v>2069.9506352000003</v>
      </c>
      <c r="J25" s="13">
        <f t="shared" si="2"/>
        <v>2144.4688580672005</v>
      </c>
      <c r="K25" s="13">
        <f t="shared" si="3"/>
        <v>2363.2046815900553</v>
      </c>
      <c r="L25" s="13">
        <f t="shared" si="4"/>
        <v>2608.2690070709436</v>
      </c>
      <c r="M25" s="13">
        <f t="shared" si="5"/>
        <v>2770.2425124100496</v>
      </c>
      <c r="N25" s="13">
        <f t="shared" si="6"/>
        <v>2932.3016993860374</v>
      </c>
      <c r="O25" s="13">
        <f t="shared" si="7"/>
        <v>3148.9987949706656</v>
      </c>
      <c r="P25" s="13">
        <f t="shared" si="8"/>
        <v>3365.9648119441445</v>
      </c>
      <c r="Q25" s="14" t="s">
        <v>102</v>
      </c>
      <c r="R25" s="15">
        <f t="shared" si="9"/>
        <v>3437.3285640000004</v>
      </c>
      <c r="S25" s="15">
        <f t="shared" si="10"/>
        <v>3587.8835551032007</v>
      </c>
      <c r="T25" s="15">
        <f t="shared" si="11"/>
        <v>3769.071674635912</v>
      </c>
    </row>
    <row r="26" spans="1:20" ht="14.25">
      <c r="A26" s="12" t="s">
        <v>103</v>
      </c>
      <c r="B26" s="12">
        <v>701401</v>
      </c>
      <c r="C26" s="12" t="s">
        <v>104</v>
      </c>
      <c r="D26" s="12" t="s">
        <v>23</v>
      </c>
      <c r="E26" s="12" t="s">
        <v>24</v>
      </c>
      <c r="F26" s="12" t="s">
        <v>105</v>
      </c>
      <c r="G26">
        <v>24157.36</v>
      </c>
      <c r="H26" s="13">
        <f t="shared" si="0"/>
        <v>25896.68992</v>
      </c>
      <c r="I26" s="13">
        <f t="shared" si="1"/>
        <v>28227.392012800003</v>
      </c>
      <c r="J26" s="13">
        <f t="shared" si="2"/>
        <v>29243.578125260803</v>
      </c>
      <c r="K26" s="13">
        <f t="shared" si="3"/>
        <v>32226.423094037407</v>
      </c>
      <c r="L26" s="13">
        <f t="shared" si="4"/>
        <v>35568.303168889084</v>
      </c>
      <c r="M26" s="13">
        <f t="shared" si="5"/>
        <v>37777.0947956771</v>
      </c>
      <c r="N26" s="13">
        <f t="shared" si="6"/>
        <v>39987.054841224206</v>
      </c>
      <c r="O26" s="13">
        <f t="shared" si="7"/>
        <v>42942.09819399068</v>
      </c>
      <c r="P26" s="13">
        <f t="shared" si="8"/>
        <v>45900.80875955663</v>
      </c>
      <c r="Q26" s="14" t="s">
        <v>106</v>
      </c>
      <c r="R26" s="15">
        <f t="shared" si="9"/>
        <v>46873.907172</v>
      </c>
      <c r="S26" s="15">
        <f t="shared" si="10"/>
        <v>48926.9843061336</v>
      </c>
      <c r="T26" s="15">
        <f t="shared" si="11"/>
        <v>51397.79701359334</v>
      </c>
    </row>
    <row r="27" spans="1:20" ht="14.25">
      <c r="A27" s="12" t="s">
        <v>107</v>
      </c>
      <c r="B27" s="12">
        <v>701404</v>
      </c>
      <c r="C27" s="12" t="s">
        <v>108</v>
      </c>
      <c r="D27" s="12" t="s">
        <v>23</v>
      </c>
      <c r="E27" s="12" t="s">
        <v>24</v>
      </c>
      <c r="F27" s="12" t="s">
        <v>109</v>
      </c>
      <c r="G27">
        <v>17809.52</v>
      </c>
      <c r="H27" s="13">
        <f t="shared" si="0"/>
        <v>19091.80544</v>
      </c>
      <c r="I27" s="13">
        <f t="shared" si="1"/>
        <v>20810.0679296</v>
      </c>
      <c r="J27" s="13">
        <f t="shared" si="2"/>
        <v>21559.230375065603</v>
      </c>
      <c r="K27" s="13">
        <f t="shared" si="3"/>
        <v>23758.271873322297</v>
      </c>
      <c r="L27" s="13">
        <f t="shared" si="4"/>
        <v>26222.004666585817</v>
      </c>
      <c r="M27" s="13">
        <f t="shared" si="5"/>
        <v>27850.391156380796</v>
      </c>
      <c r="N27" s="13">
        <f t="shared" si="6"/>
        <v>29479.639039029073</v>
      </c>
      <c r="O27" s="13">
        <f t="shared" si="7"/>
        <v>31658.184364013323</v>
      </c>
      <c r="P27" s="13">
        <f t="shared" si="8"/>
        <v>33839.43326669384</v>
      </c>
      <c r="Q27" s="14" t="s">
        <v>110</v>
      </c>
      <c r="R27" s="15">
        <f t="shared" si="9"/>
        <v>34556.836128</v>
      </c>
      <c r="S27" s="15">
        <f t="shared" si="10"/>
        <v>36070.425550406406</v>
      </c>
      <c r="T27" s="15">
        <f t="shared" si="11"/>
        <v>37891.98204070193</v>
      </c>
    </row>
    <row r="28" spans="1:20" ht="38.25" customHeight="1">
      <c r="A28" s="12" t="s">
        <v>111</v>
      </c>
      <c r="B28" s="12">
        <v>701602</v>
      </c>
      <c r="C28" s="16" t="s">
        <v>112</v>
      </c>
      <c r="D28" s="12" t="s">
        <v>23</v>
      </c>
      <c r="E28" s="12" t="s">
        <v>24</v>
      </c>
      <c r="F28" s="12" t="s">
        <v>113</v>
      </c>
      <c r="G28">
        <v>30891.72</v>
      </c>
      <c r="H28" s="13">
        <f t="shared" si="0"/>
        <v>33115.92384</v>
      </c>
      <c r="I28" s="13">
        <f t="shared" si="1"/>
        <v>36096.3569856</v>
      </c>
      <c r="J28" s="13">
        <f t="shared" si="2"/>
        <v>37395.825837081604</v>
      </c>
      <c r="K28" s="13">
        <f t="shared" si="3"/>
        <v>41210.20007246393</v>
      </c>
      <c r="L28" s="13">
        <f t="shared" si="4"/>
        <v>45483.697819978435</v>
      </c>
      <c r="M28" s="13">
        <f t="shared" si="5"/>
        <v>48308.2354545991</v>
      </c>
      <c r="N28" s="13">
        <f t="shared" si="6"/>
        <v>51134.26722869314</v>
      </c>
      <c r="O28" s="13">
        <f t="shared" si="7"/>
        <v>54913.089576893566</v>
      </c>
      <c r="P28" s="13">
        <f t="shared" si="8"/>
        <v>58696.60144874153</v>
      </c>
      <c r="Q28" s="14" t="s">
        <v>114</v>
      </c>
      <c r="R28" s="15">
        <f t="shared" si="9"/>
        <v>59940.957708</v>
      </c>
      <c r="S28" s="15">
        <f t="shared" si="10"/>
        <v>62566.371655610405</v>
      </c>
      <c r="T28" s="15">
        <f t="shared" si="11"/>
        <v>65725.97342421873</v>
      </c>
    </row>
    <row r="29" spans="1:20" ht="25.5" customHeight="1">
      <c r="A29" s="12" t="s">
        <v>115</v>
      </c>
      <c r="B29" s="12">
        <v>701610</v>
      </c>
      <c r="C29" s="16" t="s">
        <v>116</v>
      </c>
      <c r="D29" s="12" t="s">
        <v>23</v>
      </c>
      <c r="E29" s="12" t="s">
        <v>24</v>
      </c>
      <c r="F29" s="12" t="s">
        <v>113</v>
      </c>
      <c r="G29">
        <v>30891.72</v>
      </c>
      <c r="H29" s="13">
        <f t="shared" si="0"/>
        <v>33115.92384</v>
      </c>
      <c r="I29" s="13">
        <f t="shared" si="1"/>
        <v>36096.3569856</v>
      </c>
      <c r="J29" s="13">
        <f t="shared" si="2"/>
        <v>37395.825837081604</v>
      </c>
      <c r="K29" s="13">
        <f t="shared" si="3"/>
        <v>41210.20007246393</v>
      </c>
      <c r="L29" s="13">
        <f t="shared" si="4"/>
        <v>45483.697819978435</v>
      </c>
      <c r="M29" s="13">
        <f t="shared" si="5"/>
        <v>48308.2354545991</v>
      </c>
      <c r="N29" s="13">
        <f t="shared" si="6"/>
        <v>51134.26722869314</v>
      </c>
      <c r="O29" s="13">
        <f t="shared" si="7"/>
        <v>54913.089576893566</v>
      </c>
      <c r="P29" s="13">
        <f t="shared" si="8"/>
        <v>58696.60144874153</v>
      </c>
      <c r="Q29" s="14" t="s">
        <v>114</v>
      </c>
      <c r="R29" s="15">
        <f t="shared" si="9"/>
        <v>59940.957708</v>
      </c>
      <c r="S29" s="15">
        <f t="shared" si="10"/>
        <v>62566.371655610405</v>
      </c>
      <c r="T29" s="15">
        <f t="shared" si="11"/>
        <v>65725.97342421873</v>
      </c>
    </row>
    <row r="30" spans="1:20" ht="14.25">
      <c r="A30" s="12" t="s">
        <v>117</v>
      </c>
      <c r="B30" s="12">
        <v>701611</v>
      </c>
      <c r="C30" s="12" t="s">
        <v>118</v>
      </c>
      <c r="D30" s="12" t="s">
        <v>23</v>
      </c>
      <c r="E30" s="12" t="s">
        <v>24</v>
      </c>
      <c r="F30" s="12" t="s">
        <v>119</v>
      </c>
      <c r="G30">
        <v>13407.63</v>
      </c>
      <c r="H30" s="13">
        <f t="shared" si="0"/>
        <v>14372.97936</v>
      </c>
      <c r="I30" s="13">
        <f t="shared" si="1"/>
        <v>15666.5475024</v>
      </c>
      <c r="J30" s="13">
        <f t="shared" si="2"/>
        <v>16230.543212486402</v>
      </c>
      <c r="K30" s="13">
        <f t="shared" si="3"/>
        <v>17886.058620160016</v>
      </c>
      <c r="L30" s="13">
        <f t="shared" si="4"/>
        <v>19740.84289907061</v>
      </c>
      <c r="M30" s="13">
        <f t="shared" si="5"/>
        <v>20966.749243102895</v>
      </c>
      <c r="N30" s="13">
        <f t="shared" si="6"/>
        <v>22193.304073824413</v>
      </c>
      <c r="O30" s="13">
        <f t="shared" si="7"/>
        <v>23833.38924488004</v>
      </c>
      <c r="P30" s="13">
        <f t="shared" si="8"/>
        <v>25475.509763852275</v>
      </c>
      <c r="Q30" s="14" t="s">
        <v>120</v>
      </c>
      <c r="R30" s="15">
        <f t="shared" si="9"/>
        <v>26015.621448000005</v>
      </c>
      <c r="S30" s="15">
        <f t="shared" si="10"/>
        <v>27155.105667422406</v>
      </c>
      <c r="T30" s="15">
        <f t="shared" si="11"/>
        <v>28526.438503627236</v>
      </c>
    </row>
    <row r="31" spans="1:20" ht="14.25">
      <c r="A31" s="12" t="s">
        <v>121</v>
      </c>
      <c r="B31" s="12"/>
      <c r="C31" s="12" t="s">
        <v>122</v>
      </c>
      <c r="D31" s="12" t="s">
        <v>23</v>
      </c>
      <c r="E31" s="12" t="s">
        <v>24</v>
      </c>
      <c r="F31" s="12" t="s">
        <v>123</v>
      </c>
      <c r="G31">
        <v>23528.1</v>
      </c>
      <c r="H31" s="13">
        <f t="shared" si="0"/>
        <v>25222.123199999998</v>
      </c>
      <c r="I31" s="13">
        <f t="shared" si="1"/>
        <v>27492.114288</v>
      </c>
      <c r="J31" s="13">
        <f t="shared" si="2"/>
        <v>28481.830402368003</v>
      </c>
      <c r="K31" s="13">
        <f t="shared" si="3"/>
        <v>31386.977103409543</v>
      </c>
      <c r="L31" s="13">
        <f t="shared" si="4"/>
        <v>34641.80662903311</v>
      </c>
      <c r="M31" s="13">
        <f t="shared" si="5"/>
        <v>36793.06282069607</v>
      </c>
      <c r="N31" s="13">
        <f t="shared" si="6"/>
        <v>38945.45699570679</v>
      </c>
      <c r="O31" s="13">
        <f t="shared" si="7"/>
        <v>41823.52626768952</v>
      </c>
      <c r="P31" s="13">
        <f t="shared" si="8"/>
        <v>44705.167227533326</v>
      </c>
      <c r="Q31" s="14" t="s">
        <v>124</v>
      </c>
      <c r="R31" s="15">
        <f t="shared" si="9"/>
        <v>45652.919604</v>
      </c>
      <c r="S31" s="15">
        <f t="shared" si="10"/>
        <v>47652.5174826552</v>
      </c>
      <c r="T31" s="15">
        <f t="shared" si="11"/>
        <v>50058.96961552929</v>
      </c>
    </row>
    <row r="32" spans="1:20" ht="14.25">
      <c r="A32" s="12" t="s">
        <v>125</v>
      </c>
      <c r="B32" s="12"/>
      <c r="C32" s="12" t="s">
        <v>126</v>
      </c>
      <c r="D32" s="12" t="s">
        <v>23</v>
      </c>
      <c r="E32" s="12" t="s">
        <v>24</v>
      </c>
      <c r="F32" s="12" t="s">
        <v>127</v>
      </c>
      <c r="G32">
        <v>6703.88</v>
      </c>
      <c r="H32" s="13">
        <f t="shared" si="0"/>
        <v>7186.55936</v>
      </c>
      <c r="I32" s="13">
        <f t="shared" si="1"/>
        <v>7833.349702400001</v>
      </c>
      <c r="J32" s="13">
        <f t="shared" si="2"/>
        <v>8115.350291686401</v>
      </c>
      <c r="K32" s="13">
        <f t="shared" si="3"/>
        <v>8943.116021438414</v>
      </c>
      <c r="L32" s="13">
        <f t="shared" si="4"/>
        <v>9870.517152861577</v>
      </c>
      <c r="M32" s="13">
        <f t="shared" si="5"/>
        <v>10483.476268054283</v>
      </c>
      <c r="N32" s="13">
        <f t="shared" si="6"/>
        <v>11096.759629735458</v>
      </c>
      <c r="O32" s="13">
        <f t="shared" si="7"/>
        <v>11916.810166372908</v>
      </c>
      <c r="P32" s="13">
        <f t="shared" si="8"/>
        <v>12737.878386836</v>
      </c>
      <c r="Q32" s="14" t="s">
        <v>128</v>
      </c>
      <c r="R32" s="15">
        <f t="shared" si="9"/>
        <v>13007.923056000001</v>
      </c>
      <c r="S32" s="15">
        <f t="shared" si="10"/>
        <v>13577.670085852802</v>
      </c>
      <c r="T32" s="15">
        <f t="shared" si="11"/>
        <v>14263.342425188368</v>
      </c>
    </row>
    <row r="33" spans="1:20" ht="14.25">
      <c r="A33" s="12" t="s">
        <v>129</v>
      </c>
      <c r="B33" s="12">
        <v>701603</v>
      </c>
      <c r="C33" s="12" t="s">
        <v>130</v>
      </c>
      <c r="D33" s="12" t="s">
        <v>23</v>
      </c>
      <c r="E33" s="12" t="s">
        <v>24</v>
      </c>
      <c r="F33" s="12" t="s">
        <v>119</v>
      </c>
      <c r="G33">
        <v>13407.63</v>
      </c>
      <c r="H33" s="13">
        <f t="shared" si="0"/>
        <v>14372.97936</v>
      </c>
      <c r="I33" s="13">
        <f t="shared" si="1"/>
        <v>15666.5475024</v>
      </c>
      <c r="J33" s="13">
        <f t="shared" si="2"/>
        <v>16230.543212486402</v>
      </c>
      <c r="K33" s="13">
        <f t="shared" si="3"/>
        <v>17886.058620160016</v>
      </c>
      <c r="L33" s="13">
        <f t="shared" si="4"/>
        <v>19740.84289907061</v>
      </c>
      <c r="M33" s="13">
        <f t="shared" si="5"/>
        <v>20966.749243102895</v>
      </c>
      <c r="N33" s="13">
        <f t="shared" si="6"/>
        <v>22193.304073824413</v>
      </c>
      <c r="O33" s="13">
        <f t="shared" si="7"/>
        <v>23833.38924488004</v>
      </c>
      <c r="P33" s="13">
        <f t="shared" si="8"/>
        <v>25475.509763852275</v>
      </c>
      <c r="Q33" s="14" t="s">
        <v>120</v>
      </c>
      <c r="R33" s="15">
        <f t="shared" si="9"/>
        <v>26015.621448000005</v>
      </c>
      <c r="S33" s="15">
        <f t="shared" si="10"/>
        <v>27155.105667422406</v>
      </c>
      <c r="T33" s="15">
        <f t="shared" si="11"/>
        <v>28526.438503627236</v>
      </c>
    </row>
    <row r="34" spans="1:20" ht="14.25">
      <c r="A34" s="12" t="s">
        <v>131</v>
      </c>
      <c r="B34" s="12"/>
      <c r="C34" s="12" t="s">
        <v>132</v>
      </c>
      <c r="D34" s="12" t="s">
        <v>23</v>
      </c>
      <c r="E34" s="12" t="s">
        <v>24</v>
      </c>
      <c r="F34" s="12" t="s">
        <v>105</v>
      </c>
      <c r="G34">
        <v>24157.36</v>
      </c>
      <c r="H34" s="13">
        <f t="shared" si="0"/>
        <v>25896.68992</v>
      </c>
      <c r="I34" s="13">
        <f t="shared" si="1"/>
        <v>28227.392012800003</v>
      </c>
      <c r="J34" s="13">
        <f t="shared" si="2"/>
        <v>29243.578125260803</v>
      </c>
      <c r="K34" s="13">
        <f t="shared" si="3"/>
        <v>32226.423094037407</v>
      </c>
      <c r="L34" s="13">
        <f t="shared" si="4"/>
        <v>35568.303168889084</v>
      </c>
      <c r="M34" s="13">
        <f t="shared" si="5"/>
        <v>37777.0947956771</v>
      </c>
      <c r="N34" s="13">
        <f t="shared" si="6"/>
        <v>39987.054841224206</v>
      </c>
      <c r="O34" s="13">
        <f t="shared" si="7"/>
        <v>42942.09819399068</v>
      </c>
      <c r="P34" s="13">
        <f t="shared" si="8"/>
        <v>45900.80875955663</v>
      </c>
      <c r="Q34" s="14" t="s">
        <v>106</v>
      </c>
      <c r="R34" s="15">
        <f t="shared" si="9"/>
        <v>46873.907172</v>
      </c>
      <c r="S34" s="15">
        <f t="shared" si="10"/>
        <v>48926.9843061336</v>
      </c>
      <c r="T34" s="15">
        <f t="shared" si="11"/>
        <v>51397.79701359334</v>
      </c>
    </row>
    <row r="35" spans="1:20" ht="14.25">
      <c r="A35" s="12" t="s">
        <v>133</v>
      </c>
      <c r="B35" s="12">
        <v>701701</v>
      </c>
      <c r="C35" s="12" t="s">
        <v>134</v>
      </c>
      <c r="D35" s="12" t="s">
        <v>23</v>
      </c>
      <c r="E35" s="12" t="s">
        <v>24</v>
      </c>
      <c r="F35" s="12" t="s">
        <v>105</v>
      </c>
      <c r="G35">
        <v>24157.36</v>
      </c>
      <c r="H35" s="13">
        <f t="shared" si="0"/>
        <v>25896.68992</v>
      </c>
      <c r="I35" s="13">
        <f t="shared" si="1"/>
        <v>28227.392012800003</v>
      </c>
      <c r="J35" s="13">
        <f t="shared" si="2"/>
        <v>29243.578125260803</v>
      </c>
      <c r="K35" s="13">
        <f t="shared" si="3"/>
        <v>32226.423094037407</v>
      </c>
      <c r="L35" s="13">
        <f t="shared" si="4"/>
        <v>35568.303168889084</v>
      </c>
      <c r="M35" s="13">
        <f t="shared" si="5"/>
        <v>37777.0947956771</v>
      </c>
      <c r="N35" s="13">
        <f t="shared" si="6"/>
        <v>39987.054841224206</v>
      </c>
      <c r="O35" s="13">
        <f t="shared" si="7"/>
        <v>42942.09819399068</v>
      </c>
      <c r="P35" s="13">
        <f t="shared" si="8"/>
        <v>45900.80875955663</v>
      </c>
      <c r="Q35" s="14" t="s">
        <v>106</v>
      </c>
      <c r="R35" s="15">
        <f t="shared" si="9"/>
        <v>46873.907172</v>
      </c>
      <c r="S35" s="15">
        <f t="shared" si="10"/>
        <v>48926.9843061336</v>
      </c>
      <c r="T35" s="15">
        <f t="shared" si="11"/>
        <v>51397.79701359334</v>
      </c>
    </row>
    <row r="36" spans="1:20" ht="14.25">
      <c r="A36" s="12" t="s">
        <v>135</v>
      </c>
      <c r="B36" s="12">
        <v>701703</v>
      </c>
      <c r="C36" s="12" t="s">
        <v>136</v>
      </c>
      <c r="D36" s="12" t="s">
        <v>23</v>
      </c>
      <c r="E36" s="12" t="s">
        <v>24</v>
      </c>
      <c r="F36" s="12" t="s">
        <v>137</v>
      </c>
      <c r="G36">
        <v>20131.11</v>
      </c>
      <c r="H36" s="13">
        <f t="shared" si="0"/>
        <v>21580.54992</v>
      </c>
      <c r="I36" s="13">
        <f t="shared" si="1"/>
        <v>23522.799412800003</v>
      </c>
      <c r="J36" s="13">
        <f t="shared" si="2"/>
        <v>24369.620191660804</v>
      </c>
      <c r="K36" s="13">
        <f t="shared" si="3"/>
        <v>26855.32145121021</v>
      </c>
      <c r="L36" s="13">
        <f t="shared" si="4"/>
        <v>29640.218285700706</v>
      </c>
      <c r="M36" s="13">
        <f t="shared" si="5"/>
        <v>31480.875841242723</v>
      </c>
      <c r="N36" s="13">
        <f t="shared" si="6"/>
        <v>33322.50707795542</v>
      </c>
      <c r="O36" s="13">
        <f t="shared" si="7"/>
        <v>35785.04035101633</v>
      </c>
      <c r="P36" s="13">
        <f t="shared" si="8"/>
        <v>38250.62963120135</v>
      </c>
      <c r="Q36" s="14" t="s">
        <v>138</v>
      </c>
      <c r="R36" s="15">
        <f t="shared" si="9"/>
        <v>39061.543356</v>
      </c>
      <c r="S36" s="15">
        <f t="shared" si="10"/>
        <v>40772.4389549928</v>
      </c>
      <c r="T36" s="15">
        <f t="shared" si="11"/>
        <v>42831.447122219935</v>
      </c>
    </row>
    <row r="37" spans="1:20" ht="14.25">
      <c r="A37" s="12" t="s">
        <v>139</v>
      </c>
      <c r="B37" s="12">
        <v>701702</v>
      </c>
      <c r="C37" s="12" t="s">
        <v>140</v>
      </c>
      <c r="D37" s="12" t="s">
        <v>23</v>
      </c>
      <c r="E37" s="12" t="s">
        <v>24</v>
      </c>
      <c r="F37" s="12" t="s">
        <v>105</v>
      </c>
      <c r="G37">
        <v>24157.36</v>
      </c>
      <c r="H37" s="13">
        <f t="shared" si="0"/>
        <v>25896.68992</v>
      </c>
      <c r="I37" s="13">
        <f t="shared" si="1"/>
        <v>28227.392012800003</v>
      </c>
      <c r="J37" s="13">
        <f t="shared" si="2"/>
        <v>29243.578125260803</v>
      </c>
      <c r="K37" s="13">
        <f t="shared" si="3"/>
        <v>32226.423094037407</v>
      </c>
      <c r="L37" s="13">
        <f t="shared" si="4"/>
        <v>35568.303168889084</v>
      </c>
      <c r="M37" s="13">
        <f t="shared" si="5"/>
        <v>37777.0947956771</v>
      </c>
      <c r="N37" s="13">
        <f t="shared" si="6"/>
        <v>39987.054841224206</v>
      </c>
      <c r="O37" s="13">
        <f t="shared" si="7"/>
        <v>42942.09819399068</v>
      </c>
      <c r="P37" s="13">
        <f t="shared" si="8"/>
        <v>45900.80875955663</v>
      </c>
      <c r="Q37" s="14" t="s">
        <v>106</v>
      </c>
      <c r="R37" s="15">
        <f t="shared" si="9"/>
        <v>46873.907172</v>
      </c>
      <c r="S37" s="15">
        <f t="shared" si="10"/>
        <v>48926.9843061336</v>
      </c>
      <c r="T37" s="15">
        <f t="shared" si="11"/>
        <v>51397.79701359334</v>
      </c>
    </row>
    <row r="38" spans="1:20" ht="14.25">
      <c r="A38" s="12" t="s">
        <v>141</v>
      </c>
      <c r="B38" s="12"/>
      <c r="C38" s="12" t="s">
        <v>142</v>
      </c>
      <c r="D38" s="12" t="s">
        <v>23</v>
      </c>
      <c r="E38" s="12" t="s">
        <v>24</v>
      </c>
      <c r="F38" s="12" t="s">
        <v>143</v>
      </c>
      <c r="G38">
        <v>1449.44</v>
      </c>
      <c r="H38" s="13">
        <f t="shared" si="0"/>
        <v>1553.79968</v>
      </c>
      <c r="I38" s="13">
        <f t="shared" si="1"/>
        <v>1693.6416512000003</v>
      </c>
      <c r="J38" s="13">
        <f t="shared" si="2"/>
        <v>1754.6127506432003</v>
      </c>
      <c r="K38" s="13">
        <f t="shared" si="3"/>
        <v>1933.583251208807</v>
      </c>
      <c r="L38" s="13">
        <f t="shared" si="4"/>
        <v>2134.09583435916</v>
      </c>
      <c r="M38" s="13">
        <f t="shared" si="5"/>
        <v>2266.623185672864</v>
      </c>
      <c r="N38" s="13">
        <f t="shared" si="6"/>
        <v>2399.2206420347266</v>
      </c>
      <c r="O38" s="13">
        <f t="shared" si="7"/>
        <v>2576.523047481093</v>
      </c>
      <c r="P38" s="13">
        <f t="shared" si="8"/>
        <v>2754.04548545254</v>
      </c>
      <c r="Q38" s="14" t="s">
        <v>144</v>
      </c>
      <c r="R38" s="15">
        <f t="shared" si="9"/>
        <v>2812.4256480000004</v>
      </c>
      <c r="S38" s="15">
        <f t="shared" si="10"/>
        <v>2935.6098913824007</v>
      </c>
      <c r="T38" s="15">
        <f t="shared" si="11"/>
        <v>3083.858190897212</v>
      </c>
    </row>
    <row r="39" spans="1:20" ht="25.5" customHeight="1">
      <c r="A39" s="12" t="s">
        <v>145</v>
      </c>
      <c r="B39" s="12"/>
      <c r="C39" s="16" t="s">
        <v>146</v>
      </c>
      <c r="D39" s="12" t="s">
        <v>23</v>
      </c>
      <c r="E39" s="12" t="s">
        <v>24</v>
      </c>
      <c r="F39" s="12" t="s">
        <v>147</v>
      </c>
      <c r="G39">
        <v>2415.74</v>
      </c>
      <c r="H39" s="13">
        <f t="shared" si="0"/>
        <v>2589.67328</v>
      </c>
      <c r="I39" s="13">
        <f t="shared" si="1"/>
        <v>2822.7438752000003</v>
      </c>
      <c r="J39" s="13">
        <f t="shared" si="2"/>
        <v>2924.3626547072004</v>
      </c>
      <c r="K39" s="13">
        <f t="shared" si="3"/>
        <v>3222.647645487335</v>
      </c>
      <c r="L39" s="13">
        <f t="shared" si="4"/>
        <v>3556.8362063243712</v>
      </c>
      <c r="M39" s="13">
        <f t="shared" si="5"/>
        <v>3777.715734737115</v>
      </c>
      <c r="N39" s="13">
        <f t="shared" si="6"/>
        <v>3998.712105219236</v>
      </c>
      <c r="O39" s="13">
        <f t="shared" si="7"/>
        <v>4294.216929794938</v>
      </c>
      <c r="P39" s="13">
        <f t="shared" si="8"/>
        <v>4590.088476257809</v>
      </c>
      <c r="Q39" s="14" t="s">
        <v>148</v>
      </c>
      <c r="R39" s="15">
        <f t="shared" si="9"/>
        <v>4687.389696</v>
      </c>
      <c r="S39" s="15">
        <f t="shared" si="10"/>
        <v>4892.6973646848</v>
      </c>
      <c r="T39" s="15">
        <f t="shared" si="11"/>
        <v>5139.778581601382</v>
      </c>
    </row>
    <row r="40" spans="1:20" ht="14.25">
      <c r="A40" s="12" t="s">
        <v>149</v>
      </c>
      <c r="B40" s="12"/>
      <c r="C40" s="12" t="s">
        <v>150</v>
      </c>
      <c r="D40" s="12" t="s">
        <v>23</v>
      </c>
      <c r="E40" s="12" t="s">
        <v>24</v>
      </c>
      <c r="F40" s="12" t="s">
        <v>147</v>
      </c>
      <c r="G40">
        <v>2415.74</v>
      </c>
      <c r="H40" s="13">
        <f t="shared" si="0"/>
        <v>2589.67328</v>
      </c>
      <c r="I40" s="13">
        <f t="shared" si="1"/>
        <v>2822.7438752000003</v>
      </c>
      <c r="J40" s="13">
        <f t="shared" si="2"/>
        <v>2924.3626547072004</v>
      </c>
      <c r="K40" s="13">
        <f t="shared" si="3"/>
        <v>3222.647645487335</v>
      </c>
      <c r="L40" s="13">
        <f t="shared" si="4"/>
        <v>3556.8362063243712</v>
      </c>
      <c r="M40" s="13">
        <f t="shared" si="5"/>
        <v>3777.715734737115</v>
      </c>
      <c r="N40" s="13">
        <f t="shared" si="6"/>
        <v>3998.712105219236</v>
      </c>
      <c r="O40" s="13">
        <f t="shared" si="7"/>
        <v>4294.216929794938</v>
      </c>
      <c r="P40" s="13">
        <f t="shared" si="8"/>
        <v>4590.088476257809</v>
      </c>
      <c r="Q40" s="14" t="s">
        <v>148</v>
      </c>
      <c r="R40" s="15">
        <f t="shared" si="9"/>
        <v>4687.389696</v>
      </c>
      <c r="S40" s="15">
        <f t="shared" si="10"/>
        <v>4892.6973646848</v>
      </c>
      <c r="T40" s="15">
        <f t="shared" si="11"/>
        <v>5139.778581601382</v>
      </c>
    </row>
    <row r="41" spans="1:20" ht="14.25">
      <c r="A41" s="12" t="s">
        <v>151</v>
      </c>
      <c r="B41" s="12">
        <v>700701</v>
      </c>
      <c r="C41" s="12" t="s">
        <v>152</v>
      </c>
      <c r="D41" s="12" t="s">
        <v>23</v>
      </c>
      <c r="E41" s="12" t="s">
        <v>24</v>
      </c>
      <c r="F41" s="12" t="s">
        <v>153</v>
      </c>
      <c r="G41">
        <v>1642.11</v>
      </c>
      <c r="H41" s="13">
        <f t="shared" si="0"/>
        <v>1760.34192</v>
      </c>
      <c r="I41" s="13">
        <f t="shared" si="1"/>
        <v>1918.7726928000002</v>
      </c>
      <c r="J41" s="13">
        <f t="shared" si="2"/>
        <v>1987.8485097408002</v>
      </c>
      <c r="K41" s="13">
        <f t="shared" si="3"/>
        <v>2190.609057734362</v>
      </c>
      <c r="L41" s="13">
        <f t="shared" si="4"/>
        <v>2417.7752170214153</v>
      </c>
      <c r="M41" s="13">
        <f t="shared" si="5"/>
        <v>2567.919057998445</v>
      </c>
      <c r="N41" s="13">
        <f t="shared" si="6"/>
        <v>2718.142322891354</v>
      </c>
      <c r="O41" s="13">
        <f t="shared" si="7"/>
        <v>2919.0130405530253</v>
      </c>
      <c r="P41" s="13">
        <f t="shared" si="8"/>
        <v>3120.1330390471285</v>
      </c>
      <c r="Q41" s="14" t="s">
        <v>154</v>
      </c>
      <c r="R41" s="15">
        <f t="shared" si="9"/>
        <v>3186.2767560000007</v>
      </c>
      <c r="S41" s="15">
        <f t="shared" si="10"/>
        <v>3325.8356779128007</v>
      </c>
      <c r="T41" s="15">
        <f t="shared" si="11"/>
        <v>3493.790379647397</v>
      </c>
    </row>
    <row r="42" spans="1:20" ht="14.25">
      <c r="A42" s="12" t="s">
        <v>155</v>
      </c>
      <c r="B42" s="12">
        <v>700702</v>
      </c>
      <c r="C42" s="12" t="s">
        <v>156</v>
      </c>
      <c r="D42" s="12" t="s">
        <v>23</v>
      </c>
      <c r="E42" s="12" t="s">
        <v>24</v>
      </c>
      <c r="F42" s="12" t="s">
        <v>157</v>
      </c>
      <c r="G42">
        <v>2737.77</v>
      </c>
      <c r="H42" s="13">
        <f t="shared" si="0"/>
        <v>2934.8894400000004</v>
      </c>
      <c r="I42" s="13">
        <f t="shared" si="1"/>
        <v>3199.0294896000005</v>
      </c>
      <c r="J42" s="13">
        <f t="shared" si="2"/>
        <v>3314.1945512256007</v>
      </c>
      <c r="K42" s="13">
        <f t="shared" si="3"/>
        <v>3652.242395450612</v>
      </c>
      <c r="L42" s="13">
        <f t="shared" si="4"/>
        <v>4030.9799318588402</v>
      </c>
      <c r="M42" s="13">
        <f t="shared" si="5"/>
        <v>4281.303785627274</v>
      </c>
      <c r="N42" s="13">
        <f t="shared" si="6"/>
        <v>4531.76005708647</v>
      </c>
      <c r="O42" s="13">
        <f t="shared" si="7"/>
        <v>4866.65712530516</v>
      </c>
      <c r="P42" s="13">
        <f t="shared" si="8"/>
        <v>5201.969801238685</v>
      </c>
      <c r="Q42" s="14" t="s">
        <v>158</v>
      </c>
      <c r="R42" s="15">
        <f t="shared" si="9"/>
        <v>5312.261976</v>
      </c>
      <c r="S42" s="15">
        <f t="shared" si="10"/>
        <v>5544.9390505488</v>
      </c>
      <c r="T42" s="15">
        <f t="shared" si="11"/>
        <v>5824.958472601515</v>
      </c>
    </row>
    <row r="43" spans="1:20" ht="14.25">
      <c r="A43" s="12" t="s">
        <v>159</v>
      </c>
      <c r="B43" s="12"/>
      <c r="C43" s="12" t="s">
        <v>160</v>
      </c>
      <c r="D43" s="12" t="s">
        <v>23</v>
      </c>
      <c r="E43" s="12" t="s">
        <v>24</v>
      </c>
      <c r="F43" s="12" t="s">
        <v>161</v>
      </c>
      <c r="G43">
        <v>1207.82</v>
      </c>
      <c r="H43" s="13">
        <f t="shared" si="0"/>
        <v>1294.78304</v>
      </c>
      <c r="I43" s="13">
        <f t="shared" si="1"/>
        <v>1411.3135136</v>
      </c>
      <c r="J43" s="13">
        <f t="shared" si="2"/>
        <v>1462.1208000896002</v>
      </c>
      <c r="K43" s="13">
        <f t="shared" si="3"/>
        <v>1611.2571216987394</v>
      </c>
      <c r="L43" s="13">
        <f t="shared" si="4"/>
        <v>1778.3444852188986</v>
      </c>
      <c r="M43" s="13">
        <f t="shared" si="5"/>
        <v>1888.7796777509923</v>
      </c>
      <c r="N43" s="13">
        <f t="shared" si="6"/>
        <v>1999.2732888994253</v>
      </c>
      <c r="O43" s="13">
        <f t="shared" si="7"/>
        <v>2147.019584949093</v>
      </c>
      <c r="P43" s="13">
        <f t="shared" si="8"/>
        <v>2294.949234352085</v>
      </c>
      <c r="Q43" s="14" t="s">
        <v>162</v>
      </c>
      <c r="R43" s="15">
        <f t="shared" si="9"/>
        <v>2343.6131520000004</v>
      </c>
      <c r="S43" s="15">
        <f t="shared" si="10"/>
        <v>2446.2634080576004</v>
      </c>
      <c r="T43" s="15">
        <f t="shared" si="11"/>
        <v>2569.799710164509</v>
      </c>
    </row>
    <row r="44" spans="1:20" ht="25.5" customHeight="1">
      <c r="A44" s="12" t="s">
        <v>163</v>
      </c>
      <c r="B44" s="12"/>
      <c r="C44" s="16" t="s">
        <v>164</v>
      </c>
      <c r="D44" s="12" t="s">
        <v>23</v>
      </c>
      <c r="E44" s="12" t="s">
        <v>24</v>
      </c>
      <c r="F44" s="12" t="s">
        <v>165</v>
      </c>
      <c r="G44">
        <v>1610.58</v>
      </c>
      <c r="H44" s="13">
        <f t="shared" si="0"/>
        <v>1726.54176</v>
      </c>
      <c r="I44" s="13">
        <f t="shared" si="1"/>
        <v>1881.9305184000002</v>
      </c>
      <c r="J44" s="13">
        <f t="shared" si="2"/>
        <v>1949.6800170624003</v>
      </c>
      <c r="K44" s="13">
        <f t="shared" si="3"/>
        <v>2148.5473788027653</v>
      </c>
      <c r="L44" s="13">
        <f t="shared" si="4"/>
        <v>2371.3517419846116</v>
      </c>
      <c r="M44" s="13">
        <f t="shared" si="5"/>
        <v>2518.612685161856</v>
      </c>
      <c r="N44" s="13">
        <f t="shared" si="6"/>
        <v>2665.951527243825</v>
      </c>
      <c r="O44" s="13">
        <f t="shared" si="7"/>
        <v>2862.9653451071435</v>
      </c>
      <c r="P44" s="13">
        <f t="shared" si="8"/>
        <v>3060.2236573850255</v>
      </c>
      <c r="Q44" s="14" t="s">
        <v>166</v>
      </c>
      <c r="R44" s="15">
        <f t="shared" si="9"/>
        <v>3125.096664</v>
      </c>
      <c r="S44" s="15">
        <f t="shared" si="10"/>
        <v>3261.9758978832006</v>
      </c>
      <c r="T44" s="15">
        <f t="shared" si="11"/>
        <v>3426.705680726302</v>
      </c>
    </row>
    <row r="45" spans="1:20" ht="14.25">
      <c r="A45" s="12" t="s">
        <v>167</v>
      </c>
      <c r="B45" s="12">
        <v>700704</v>
      </c>
      <c r="C45" s="12" t="s">
        <v>168</v>
      </c>
      <c r="D45" s="12" t="s">
        <v>23</v>
      </c>
      <c r="E45" s="12" t="s">
        <v>24</v>
      </c>
      <c r="F45" s="12" t="s">
        <v>169</v>
      </c>
      <c r="G45">
        <v>1691.91</v>
      </c>
      <c r="H45" s="13">
        <f t="shared" si="0"/>
        <v>1813.7275200000001</v>
      </c>
      <c r="I45" s="13">
        <f t="shared" si="1"/>
        <v>1976.9629968000004</v>
      </c>
      <c r="J45" s="13">
        <f t="shared" si="2"/>
        <v>2048.1336646848004</v>
      </c>
      <c r="K45" s="13">
        <f t="shared" si="3"/>
        <v>2257.0432984826502</v>
      </c>
      <c r="L45" s="13">
        <f t="shared" si="4"/>
        <v>2491.098688535301</v>
      </c>
      <c r="M45" s="13">
        <f t="shared" si="5"/>
        <v>2645.795917093343</v>
      </c>
      <c r="N45" s="13">
        <f t="shared" si="6"/>
        <v>2800.5749782433036</v>
      </c>
      <c r="O45" s="13">
        <f t="shared" si="7"/>
        <v>3007.537469135484</v>
      </c>
      <c r="P45" s="13">
        <f t="shared" si="8"/>
        <v>3214.756800758919</v>
      </c>
      <c r="Q45" s="14" t="s">
        <v>170</v>
      </c>
      <c r="R45" s="15">
        <f t="shared" si="9"/>
        <v>3282.9231240000004</v>
      </c>
      <c r="S45" s="15">
        <f t="shared" si="10"/>
        <v>3426.7151568312006</v>
      </c>
      <c r="T45" s="15">
        <f t="shared" si="11"/>
        <v>3599.7642722511764</v>
      </c>
    </row>
    <row r="46" spans="1:20" ht="14.25">
      <c r="A46" s="12" t="s">
        <v>171</v>
      </c>
      <c r="B46" s="12">
        <v>180109</v>
      </c>
      <c r="C46" s="12" t="s">
        <v>172</v>
      </c>
      <c r="D46" s="12" t="s">
        <v>23</v>
      </c>
      <c r="E46" s="12" t="s">
        <v>24</v>
      </c>
      <c r="F46" s="12" t="s">
        <v>173</v>
      </c>
      <c r="G46">
        <v>777.3</v>
      </c>
      <c r="H46" s="13">
        <f t="shared" si="0"/>
        <v>833.2656</v>
      </c>
      <c r="I46" s="13">
        <f t="shared" si="1"/>
        <v>908.259504</v>
      </c>
      <c r="J46" s="13">
        <f t="shared" si="2"/>
        <v>940.956846144</v>
      </c>
      <c r="K46" s="13">
        <f t="shared" si="3"/>
        <v>1036.934444450688</v>
      </c>
      <c r="L46" s="13">
        <f t="shared" si="4"/>
        <v>1144.4645463402244</v>
      </c>
      <c r="M46" s="13">
        <f t="shared" si="5"/>
        <v>1215.5357946679524</v>
      </c>
      <c r="N46" s="13">
        <f t="shared" si="6"/>
        <v>1286.6446386560276</v>
      </c>
      <c r="O46" s="13">
        <f t="shared" si="7"/>
        <v>1381.7276774527081</v>
      </c>
      <c r="P46" s="13">
        <f t="shared" si="8"/>
        <v>1476.9287144291995</v>
      </c>
      <c r="Q46" s="14" t="s">
        <v>174</v>
      </c>
      <c r="R46" s="15">
        <f t="shared" si="9"/>
        <v>1508.2409160000002</v>
      </c>
      <c r="S46" s="15">
        <f t="shared" si="10"/>
        <v>1574.3018681208002</v>
      </c>
      <c r="T46" s="15">
        <f t="shared" si="11"/>
        <v>1653.8041124609006</v>
      </c>
    </row>
    <row r="47" spans="1:20" ht="14.25">
      <c r="A47" s="12" t="s">
        <v>175</v>
      </c>
      <c r="B47" s="12">
        <v>700826</v>
      </c>
      <c r="C47" s="12" t="s">
        <v>176</v>
      </c>
      <c r="D47" s="12" t="s">
        <v>23</v>
      </c>
      <c r="E47" s="12" t="s">
        <v>24</v>
      </c>
      <c r="F47" s="12" t="s">
        <v>177</v>
      </c>
      <c r="G47">
        <v>2378.13</v>
      </c>
      <c r="H47" s="13">
        <f t="shared" si="0"/>
        <v>2549.3553600000005</v>
      </c>
      <c r="I47" s="13">
        <f t="shared" si="1"/>
        <v>2778.7973424000006</v>
      </c>
      <c r="J47" s="13">
        <f t="shared" si="2"/>
        <v>2878.8340467264006</v>
      </c>
      <c r="K47" s="13">
        <f t="shared" si="3"/>
        <v>3172.475119492494</v>
      </c>
      <c r="L47" s="13">
        <f t="shared" si="4"/>
        <v>3501.460789383865</v>
      </c>
      <c r="M47" s="13">
        <f t="shared" si="5"/>
        <v>3718.901504404603</v>
      </c>
      <c r="N47" s="13">
        <f t="shared" si="6"/>
        <v>3936.4572424122725</v>
      </c>
      <c r="O47" s="13">
        <f t="shared" si="7"/>
        <v>4227.36143262654</v>
      </c>
      <c r="P47" s="13">
        <f t="shared" si="8"/>
        <v>4518.626635334508</v>
      </c>
      <c r="Q47" s="14" t="s">
        <v>178</v>
      </c>
      <c r="R47" s="15">
        <f t="shared" si="9"/>
        <v>4614.44538</v>
      </c>
      <c r="S47" s="15">
        <f t="shared" si="10"/>
        <v>4816.558087644001</v>
      </c>
      <c r="T47" s="15">
        <f t="shared" si="11"/>
        <v>5059.794271070023</v>
      </c>
    </row>
    <row r="48" spans="1:20" ht="25.5" customHeight="1">
      <c r="A48" s="12" t="s">
        <v>179</v>
      </c>
      <c r="B48" s="12">
        <v>700800</v>
      </c>
      <c r="C48" s="16" t="s">
        <v>180</v>
      </c>
      <c r="D48" s="12" t="s">
        <v>23</v>
      </c>
      <c r="E48" s="12" t="s">
        <v>24</v>
      </c>
      <c r="F48" s="12" t="s">
        <v>143</v>
      </c>
      <c r="G48">
        <v>1449.44</v>
      </c>
      <c r="H48" s="13">
        <f t="shared" si="0"/>
        <v>1553.79968</v>
      </c>
      <c r="I48" s="13">
        <f t="shared" si="1"/>
        <v>1693.6416512000003</v>
      </c>
      <c r="J48" s="13">
        <f t="shared" si="2"/>
        <v>1754.6127506432003</v>
      </c>
      <c r="K48" s="13">
        <f t="shared" si="3"/>
        <v>1933.583251208807</v>
      </c>
      <c r="L48" s="13">
        <f t="shared" si="4"/>
        <v>2134.09583435916</v>
      </c>
      <c r="M48" s="13">
        <f t="shared" si="5"/>
        <v>2266.623185672864</v>
      </c>
      <c r="N48" s="13">
        <f t="shared" si="6"/>
        <v>2399.2206420347266</v>
      </c>
      <c r="O48" s="13">
        <f t="shared" si="7"/>
        <v>2576.523047481093</v>
      </c>
      <c r="P48" s="13">
        <f t="shared" si="8"/>
        <v>2754.04548545254</v>
      </c>
      <c r="Q48" s="14" t="s">
        <v>144</v>
      </c>
      <c r="R48" s="15">
        <f t="shared" si="9"/>
        <v>2812.4256480000004</v>
      </c>
      <c r="S48" s="15">
        <f t="shared" si="10"/>
        <v>2935.6098913824007</v>
      </c>
      <c r="T48" s="15">
        <f t="shared" si="11"/>
        <v>3083.858190897212</v>
      </c>
    </row>
    <row r="49" spans="1:20" ht="14.25">
      <c r="A49" s="12" t="s">
        <v>181</v>
      </c>
      <c r="B49" s="12">
        <v>700809</v>
      </c>
      <c r="C49" s="12" t="s">
        <v>182</v>
      </c>
      <c r="D49" s="12" t="s">
        <v>23</v>
      </c>
      <c r="E49" s="12" t="s">
        <v>24</v>
      </c>
      <c r="F49" s="12" t="s">
        <v>143</v>
      </c>
      <c r="G49">
        <v>1449.44</v>
      </c>
      <c r="H49" s="13">
        <f t="shared" si="0"/>
        <v>1553.79968</v>
      </c>
      <c r="I49" s="13">
        <f t="shared" si="1"/>
        <v>1693.6416512000003</v>
      </c>
      <c r="J49" s="13">
        <f t="shared" si="2"/>
        <v>1754.6127506432003</v>
      </c>
      <c r="K49" s="13">
        <f t="shared" si="3"/>
        <v>1933.583251208807</v>
      </c>
      <c r="L49" s="13">
        <f t="shared" si="4"/>
        <v>2134.09583435916</v>
      </c>
      <c r="M49" s="13">
        <f t="shared" si="5"/>
        <v>2266.623185672864</v>
      </c>
      <c r="N49" s="13">
        <f t="shared" si="6"/>
        <v>2399.2206420347266</v>
      </c>
      <c r="O49" s="13">
        <f t="shared" si="7"/>
        <v>2576.523047481093</v>
      </c>
      <c r="P49" s="13">
        <f t="shared" si="8"/>
        <v>2754.04548545254</v>
      </c>
      <c r="Q49" s="14" t="s">
        <v>144</v>
      </c>
      <c r="R49" s="15">
        <f t="shared" si="9"/>
        <v>2812.4256480000004</v>
      </c>
      <c r="S49" s="15">
        <f t="shared" si="10"/>
        <v>2935.6098913824007</v>
      </c>
      <c r="T49" s="15">
        <f t="shared" si="11"/>
        <v>3083.858190897212</v>
      </c>
    </row>
    <row r="50" spans="1:20" ht="14.25">
      <c r="A50" s="12" t="s">
        <v>183</v>
      </c>
      <c r="B50" s="12"/>
      <c r="C50" s="12" t="s">
        <v>184</v>
      </c>
      <c r="D50" s="12" t="s">
        <v>23</v>
      </c>
      <c r="E50" s="12" t="s">
        <v>24</v>
      </c>
      <c r="F50" s="12" t="s">
        <v>185</v>
      </c>
      <c r="G50">
        <v>2517.81</v>
      </c>
      <c r="H50" s="13">
        <f t="shared" si="0"/>
        <v>2699.09232</v>
      </c>
      <c r="I50" s="13">
        <f t="shared" si="1"/>
        <v>2942.0106288000006</v>
      </c>
      <c r="J50" s="13">
        <f t="shared" si="2"/>
        <v>3047.9230114368006</v>
      </c>
      <c r="K50" s="13">
        <f t="shared" si="3"/>
        <v>3358.8111586033547</v>
      </c>
      <c r="L50" s="13">
        <f t="shared" si="4"/>
        <v>3707.119875750522</v>
      </c>
      <c r="M50" s="13">
        <f t="shared" si="5"/>
        <v>3937.3320200346297</v>
      </c>
      <c r="N50" s="13">
        <f t="shared" si="6"/>
        <v>4167.665943206655</v>
      </c>
      <c r="O50" s="13">
        <f t="shared" si="7"/>
        <v>4475.656456409628</v>
      </c>
      <c r="P50" s="13">
        <f t="shared" si="8"/>
        <v>4784.029186256251</v>
      </c>
      <c r="Q50" s="14" t="s">
        <v>186</v>
      </c>
      <c r="R50" s="15">
        <f t="shared" si="9"/>
        <v>4885.441224000001</v>
      </c>
      <c r="S50" s="15">
        <f t="shared" si="10"/>
        <v>5099.423549611201</v>
      </c>
      <c r="T50" s="15">
        <f t="shared" si="11"/>
        <v>5356.944438866567</v>
      </c>
    </row>
    <row r="51" spans="1:20" ht="25.5" customHeight="1">
      <c r="A51" s="12" t="s">
        <v>187</v>
      </c>
      <c r="B51" s="12"/>
      <c r="C51" s="16" t="s">
        <v>188</v>
      </c>
      <c r="D51" s="12" t="s">
        <v>23</v>
      </c>
      <c r="E51" s="12" t="s">
        <v>24</v>
      </c>
      <c r="F51" s="12" t="s">
        <v>143</v>
      </c>
      <c r="G51">
        <v>1449.44</v>
      </c>
      <c r="H51" s="13">
        <f t="shared" si="0"/>
        <v>1553.79968</v>
      </c>
      <c r="I51" s="13">
        <f t="shared" si="1"/>
        <v>1693.6416512000003</v>
      </c>
      <c r="J51" s="13">
        <f t="shared" si="2"/>
        <v>1754.6127506432003</v>
      </c>
      <c r="K51" s="13">
        <f t="shared" si="3"/>
        <v>1933.583251208807</v>
      </c>
      <c r="L51" s="13">
        <f t="shared" si="4"/>
        <v>2134.09583435916</v>
      </c>
      <c r="M51" s="13">
        <f t="shared" si="5"/>
        <v>2266.623185672864</v>
      </c>
      <c r="N51" s="13">
        <f t="shared" si="6"/>
        <v>2399.2206420347266</v>
      </c>
      <c r="O51" s="13">
        <f t="shared" si="7"/>
        <v>2576.523047481093</v>
      </c>
      <c r="P51" s="13">
        <f t="shared" si="8"/>
        <v>2754.04548545254</v>
      </c>
      <c r="Q51" s="14" t="s">
        <v>144</v>
      </c>
      <c r="R51" s="15">
        <f t="shared" si="9"/>
        <v>2812.4256480000004</v>
      </c>
      <c r="S51" s="15">
        <f t="shared" si="10"/>
        <v>2935.6098913824007</v>
      </c>
      <c r="T51" s="15">
        <f t="shared" si="11"/>
        <v>3083.858190897212</v>
      </c>
    </row>
    <row r="52" spans="1:20" ht="14.25">
      <c r="A52" s="12" t="s">
        <v>189</v>
      </c>
      <c r="B52" s="12">
        <v>700827</v>
      </c>
      <c r="C52" s="12" t="s">
        <v>190</v>
      </c>
      <c r="D52" s="12" t="s">
        <v>23</v>
      </c>
      <c r="E52" s="12" t="s">
        <v>24</v>
      </c>
      <c r="F52" s="12" t="s">
        <v>191</v>
      </c>
      <c r="G52">
        <v>2612.06</v>
      </c>
      <c r="H52" s="13">
        <f t="shared" si="0"/>
        <v>2800.1283200000003</v>
      </c>
      <c r="I52" s="13">
        <f t="shared" si="1"/>
        <v>3052.1398688000004</v>
      </c>
      <c r="J52" s="13">
        <f t="shared" si="2"/>
        <v>3162.0169040768005</v>
      </c>
      <c r="K52" s="13">
        <f t="shared" si="3"/>
        <v>3484.5426282926346</v>
      </c>
      <c r="L52" s="13">
        <f t="shared" si="4"/>
        <v>3845.8896988465804</v>
      </c>
      <c r="M52" s="13">
        <f t="shared" si="5"/>
        <v>4084.719449144953</v>
      </c>
      <c r="N52" s="13">
        <f t="shared" si="6"/>
        <v>4323.675536919933</v>
      </c>
      <c r="O52" s="13">
        <f t="shared" si="7"/>
        <v>4643.195159098316</v>
      </c>
      <c r="P52" s="13">
        <f t="shared" si="8"/>
        <v>4963.11130556019</v>
      </c>
      <c r="Q52" s="14" t="s">
        <v>192</v>
      </c>
      <c r="R52" s="15">
        <f t="shared" si="9"/>
        <v>5068.348356</v>
      </c>
      <c r="S52" s="15">
        <f t="shared" si="10"/>
        <v>5290.342013992801</v>
      </c>
      <c r="T52" s="15">
        <f t="shared" si="11"/>
        <v>5557.504285699438</v>
      </c>
    </row>
    <row r="53" spans="1:20" ht="14.25">
      <c r="A53" s="12" t="s">
        <v>193</v>
      </c>
      <c r="B53" s="12"/>
      <c r="C53" s="12" t="s">
        <v>194</v>
      </c>
      <c r="D53" s="12" t="s">
        <v>23</v>
      </c>
      <c r="E53" s="12" t="s">
        <v>24</v>
      </c>
      <c r="F53" s="12" t="s">
        <v>143</v>
      </c>
      <c r="G53">
        <v>1449.44</v>
      </c>
      <c r="H53" s="13">
        <f t="shared" si="0"/>
        <v>1553.79968</v>
      </c>
      <c r="I53" s="13">
        <f t="shared" si="1"/>
        <v>1693.6416512000003</v>
      </c>
      <c r="J53" s="13">
        <f t="shared" si="2"/>
        <v>1754.6127506432003</v>
      </c>
      <c r="K53" s="13">
        <f t="shared" si="3"/>
        <v>1933.583251208807</v>
      </c>
      <c r="L53" s="13">
        <f t="shared" si="4"/>
        <v>2134.09583435916</v>
      </c>
      <c r="M53" s="13">
        <f t="shared" si="5"/>
        <v>2266.623185672864</v>
      </c>
      <c r="N53" s="13">
        <f t="shared" si="6"/>
        <v>2399.2206420347266</v>
      </c>
      <c r="O53" s="13">
        <f t="shared" si="7"/>
        <v>2576.523047481093</v>
      </c>
      <c r="P53" s="13">
        <f t="shared" si="8"/>
        <v>2754.04548545254</v>
      </c>
      <c r="Q53" s="14" t="s">
        <v>144</v>
      </c>
      <c r="R53" s="15">
        <f t="shared" si="9"/>
        <v>2812.4256480000004</v>
      </c>
      <c r="S53" s="15">
        <f t="shared" si="10"/>
        <v>2935.6098913824007</v>
      </c>
      <c r="T53" s="15">
        <f t="shared" si="11"/>
        <v>3083.858190897212</v>
      </c>
    </row>
    <row r="54" spans="1:20" ht="25.5" customHeight="1">
      <c r="A54" s="12" t="s">
        <v>195</v>
      </c>
      <c r="B54" s="12">
        <v>700822</v>
      </c>
      <c r="C54" s="16" t="s">
        <v>196</v>
      </c>
      <c r="D54" s="12" t="s">
        <v>23</v>
      </c>
      <c r="E54" s="12" t="s">
        <v>24</v>
      </c>
      <c r="F54" s="12" t="s">
        <v>185</v>
      </c>
      <c r="G54">
        <v>2517.81</v>
      </c>
      <c r="H54" s="13">
        <f t="shared" si="0"/>
        <v>2699.09232</v>
      </c>
      <c r="I54" s="13">
        <f t="shared" si="1"/>
        <v>2942.0106288000006</v>
      </c>
      <c r="J54" s="13">
        <f t="shared" si="2"/>
        <v>3047.9230114368006</v>
      </c>
      <c r="K54" s="13">
        <f t="shared" si="3"/>
        <v>3358.8111586033547</v>
      </c>
      <c r="L54" s="13">
        <f t="shared" si="4"/>
        <v>3707.119875750522</v>
      </c>
      <c r="M54" s="13">
        <f t="shared" si="5"/>
        <v>3937.3320200346297</v>
      </c>
      <c r="N54" s="13">
        <f t="shared" si="6"/>
        <v>4167.665943206655</v>
      </c>
      <c r="O54" s="13">
        <f t="shared" si="7"/>
        <v>4475.656456409628</v>
      </c>
      <c r="P54" s="13">
        <f t="shared" si="8"/>
        <v>4784.029186256251</v>
      </c>
      <c r="Q54" s="14" t="s">
        <v>186</v>
      </c>
      <c r="R54" s="15">
        <f t="shared" si="9"/>
        <v>4885.441224000001</v>
      </c>
      <c r="S54" s="15">
        <f t="shared" si="10"/>
        <v>5099.423549611201</v>
      </c>
      <c r="T54" s="15">
        <f t="shared" si="11"/>
        <v>5356.944438866567</v>
      </c>
    </row>
    <row r="55" spans="1:20" ht="14.25">
      <c r="A55" s="12" t="s">
        <v>197</v>
      </c>
      <c r="B55" s="12"/>
      <c r="C55" s="12" t="s">
        <v>198</v>
      </c>
      <c r="D55" s="12" t="s">
        <v>23</v>
      </c>
      <c r="E55" s="12" t="s">
        <v>24</v>
      </c>
      <c r="F55" s="12" t="s">
        <v>185</v>
      </c>
      <c r="G55">
        <v>2517.81</v>
      </c>
      <c r="H55" s="13">
        <f t="shared" si="0"/>
        <v>2699.09232</v>
      </c>
      <c r="I55" s="13">
        <f t="shared" si="1"/>
        <v>2942.0106288000006</v>
      </c>
      <c r="J55" s="13">
        <f t="shared" si="2"/>
        <v>3047.9230114368006</v>
      </c>
      <c r="K55" s="13">
        <f t="shared" si="3"/>
        <v>3358.8111586033547</v>
      </c>
      <c r="L55" s="13">
        <f t="shared" si="4"/>
        <v>3707.119875750522</v>
      </c>
      <c r="M55" s="13">
        <f t="shared" si="5"/>
        <v>3937.3320200346297</v>
      </c>
      <c r="N55" s="13">
        <f t="shared" si="6"/>
        <v>4167.665943206655</v>
      </c>
      <c r="O55" s="13">
        <f t="shared" si="7"/>
        <v>4475.656456409628</v>
      </c>
      <c r="P55" s="13">
        <f t="shared" si="8"/>
        <v>4784.029186256251</v>
      </c>
      <c r="Q55" s="14" t="s">
        <v>186</v>
      </c>
      <c r="R55" s="15">
        <f t="shared" si="9"/>
        <v>4885.441224000001</v>
      </c>
      <c r="S55" s="15">
        <f t="shared" si="10"/>
        <v>5099.423549611201</v>
      </c>
      <c r="T55" s="15">
        <f t="shared" si="11"/>
        <v>5356.944438866567</v>
      </c>
    </row>
    <row r="56" spans="1:20" ht="14.25">
      <c r="A56" s="12" t="s">
        <v>199</v>
      </c>
      <c r="B56" s="12">
        <v>700819</v>
      </c>
      <c r="C56" s="12" t="s">
        <v>200</v>
      </c>
      <c r="D56" s="12" t="s">
        <v>23</v>
      </c>
      <c r="E56" s="12" t="s">
        <v>24</v>
      </c>
      <c r="F56" s="12" t="s">
        <v>185</v>
      </c>
      <c r="G56">
        <v>2517.81</v>
      </c>
      <c r="H56" s="13">
        <f t="shared" si="0"/>
        <v>2699.09232</v>
      </c>
      <c r="I56" s="13">
        <f t="shared" si="1"/>
        <v>2942.0106288000006</v>
      </c>
      <c r="J56" s="13">
        <f t="shared" si="2"/>
        <v>3047.9230114368006</v>
      </c>
      <c r="K56" s="13">
        <f t="shared" si="3"/>
        <v>3358.8111586033547</v>
      </c>
      <c r="L56" s="13">
        <f t="shared" si="4"/>
        <v>3707.119875750522</v>
      </c>
      <c r="M56" s="13">
        <f t="shared" si="5"/>
        <v>3937.3320200346297</v>
      </c>
      <c r="N56" s="13">
        <f t="shared" si="6"/>
        <v>4167.665943206655</v>
      </c>
      <c r="O56" s="13">
        <f t="shared" si="7"/>
        <v>4475.656456409628</v>
      </c>
      <c r="P56" s="13">
        <f t="shared" si="8"/>
        <v>4784.029186256251</v>
      </c>
      <c r="Q56" s="14" t="s">
        <v>186</v>
      </c>
      <c r="R56" s="15">
        <f t="shared" si="9"/>
        <v>4885.441224000001</v>
      </c>
      <c r="S56" s="15">
        <f t="shared" si="10"/>
        <v>5099.423549611201</v>
      </c>
      <c r="T56" s="15">
        <f t="shared" si="11"/>
        <v>5356.944438866567</v>
      </c>
    </row>
    <row r="57" spans="1:20" ht="14.25">
      <c r="A57" s="12" t="s">
        <v>201</v>
      </c>
      <c r="B57" s="12"/>
      <c r="C57" s="12" t="s">
        <v>202</v>
      </c>
      <c r="D57" s="12" t="s">
        <v>23</v>
      </c>
      <c r="E57" s="12" t="s">
        <v>24</v>
      </c>
      <c r="F57" s="12" t="s">
        <v>203</v>
      </c>
      <c r="G57">
        <v>3771.73</v>
      </c>
      <c r="H57" s="13">
        <f t="shared" si="0"/>
        <v>4043.2945600000003</v>
      </c>
      <c r="I57" s="13">
        <f t="shared" si="1"/>
        <v>4407.1910704</v>
      </c>
      <c r="J57" s="13">
        <f t="shared" si="2"/>
        <v>4565.8499489344</v>
      </c>
      <c r="K57" s="13">
        <f t="shared" si="3"/>
        <v>5031.56664372571</v>
      </c>
      <c r="L57" s="13">
        <f t="shared" si="4"/>
        <v>5553.340104680065</v>
      </c>
      <c r="M57" s="13">
        <f t="shared" si="5"/>
        <v>5898.202525180698</v>
      </c>
      <c r="N57" s="13">
        <f t="shared" si="6"/>
        <v>6243.247372903769</v>
      </c>
      <c r="O57" s="13">
        <f t="shared" si="7"/>
        <v>6704.623353761358</v>
      </c>
      <c r="P57" s="13">
        <f t="shared" si="8"/>
        <v>7166.571902835515</v>
      </c>
      <c r="Q57" s="14" t="s">
        <v>204</v>
      </c>
      <c r="R57" s="15">
        <f t="shared" si="9"/>
        <v>7318.501284000001</v>
      </c>
      <c r="S57" s="15">
        <f t="shared" si="10"/>
        <v>7639.051640239201</v>
      </c>
      <c r="T57" s="15">
        <f t="shared" si="11"/>
        <v>8024.8237480712805</v>
      </c>
    </row>
    <row r="58" spans="1:20" ht="14.25">
      <c r="A58" s="12" t="s">
        <v>205</v>
      </c>
      <c r="B58" s="12"/>
      <c r="C58" s="12" t="s">
        <v>206</v>
      </c>
      <c r="D58" s="12" t="s">
        <v>23</v>
      </c>
      <c r="E58" s="12" t="s">
        <v>24</v>
      </c>
      <c r="F58" s="12" t="s">
        <v>185</v>
      </c>
      <c r="G58">
        <v>2517.81</v>
      </c>
      <c r="H58" s="13">
        <f t="shared" si="0"/>
        <v>2699.09232</v>
      </c>
      <c r="I58" s="13">
        <f t="shared" si="1"/>
        <v>2942.0106288000006</v>
      </c>
      <c r="J58" s="13">
        <f t="shared" si="2"/>
        <v>3047.9230114368006</v>
      </c>
      <c r="K58" s="13">
        <f t="shared" si="3"/>
        <v>3358.8111586033547</v>
      </c>
      <c r="L58" s="13">
        <f t="shared" si="4"/>
        <v>3707.119875750522</v>
      </c>
      <c r="M58" s="13">
        <f t="shared" si="5"/>
        <v>3937.3320200346297</v>
      </c>
      <c r="N58" s="13">
        <f t="shared" si="6"/>
        <v>4167.665943206655</v>
      </c>
      <c r="O58" s="13">
        <f t="shared" si="7"/>
        <v>4475.656456409628</v>
      </c>
      <c r="P58" s="13">
        <f t="shared" si="8"/>
        <v>4784.029186256251</v>
      </c>
      <c r="Q58" s="14" t="s">
        <v>186</v>
      </c>
      <c r="R58" s="15">
        <f t="shared" si="9"/>
        <v>4885.441224000001</v>
      </c>
      <c r="S58" s="15">
        <f t="shared" si="10"/>
        <v>5099.423549611201</v>
      </c>
      <c r="T58" s="15">
        <f t="shared" si="11"/>
        <v>5356.944438866567</v>
      </c>
    </row>
    <row r="59" spans="1:20" ht="14.25">
      <c r="A59" s="12" t="s">
        <v>207</v>
      </c>
      <c r="B59" s="12">
        <v>700818</v>
      </c>
      <c r="C59" s="12" t="s">
        <v>208</v>
      </c>
      <c r="D59" s="12" t="s">
        <v>23</v>
      </c>
      <c r="E59" s="12" t="s">
        <v>24</v>
      </c>
      <c r="F59" s="12" t="s">
        <v>185</v>
      </c>
      <c r="G59">
        <v>2517.81</v>
      </c>
      <c r="H59" s="13">
        <f t="shared" si="0"/>
        <v>2699.09232</v>
      </c>
      <c r="I59" s="13">
        <f t="shared" si="1"/>
        <v>2942.0106288000006</v>
      </c>
      <c r="J59" s="13">
        <f t="shared" si="2"/>
        <v>3047.9230114368006</v>
      </c>
      <c r="K59" s="13">
        <f t="shared" si="3"/>
        <v>3358.8111586033547</v>
      </c>
      <c r="L59" s="13">
        <f t="shared" si="4"/>
        <v>3707.119875750522</v>
      </c>
      <c r="M59" s="13">
        <f t="shared" si="5"/>
        <v>3937.3320200346297</v>
      </c>
      <c r="N59" s="13">
        <f t="shared" si="6"/>
        <v>4167.665943206655</v>
      </c>
      <c r="O59" s="13">
        <f t="shared" si="7"/>
        <v>4475.656456409628</v>
      </c>
      <c r="P59" s="13">
        <f t="shared" si="8"/>
        <v>4784.029186256251</v>
      </c>
      <c r="Q59" s="14" t="s">
        <v>186</v>
      </c>
      <c r="R59" s="15">
        <f t="shared" si="9"/>
        <v>4885.441224000001</v>
      </c>
      <c r="S59" s="15">
        <f t="shared" si="10"/>
        <v>5099.423549611201</v>
      </c>
      <c r="T59" s="15">
        <f t="shared" si="11"/>
        <v>5356.944438866567</v>
      </c>
    </row>
    <row r="60" spans="1:20" ht="14.25">
      <c r="A60" s="12" t="s">
        <v>209</v>
      </c>
      <c r="B60" s="12"/>
      <c r="C60" s="12" t="s">
        <v>210</v>
      </c>
      <c r="D60" s="12" t="s">
        <v>23</v>
      </c>
      <c r="E60" s="12" t="s">
        <v>24</v>
      </c>
      <c r="F60" s="12" t="s">
        <v>203</v>
      </c>
      <c r="G60">
        <v>3771.73</v>
      </c>
      <c r="H60" s="13">
        <f t="shared" si="0"/>
        <v>4043.2945600000003</v>
      </c>
      <c r="I60" s="13">
        <f t="shared" si="1"/>
        <v>4407.1910704</v>
      </c>
      <c r="J60" s="13">
        <f t="shared" si="2"/>
        <v>4565.8499489344</v>
      </c>
      <c r="K60" s="13">
        <f t="shared" si="3"/>
        <v>5031.56664372571</v>
      </c>
      <c r="L60" s="13">
        <f t="shared" si="4"/>
        <v>5553.340104680065</v>
      </c>
      <c r="M60" s="13">
        <f t="shared" si="5"/>
        <v>5898.202525180698</v>
      </c>
      <c r="N60" s="13">
        <f t="shared" si="6"/>
        <v>6243.247372903769</v>
      </c>
      <c r="O60" s="13">
        <f t="shared" si="7"/>
        <v>6704.623353761358</v>
      </c>
      <c r="P60" s="13">
        <f t="shared" si="8"/>
        <v>7166.571902835515</v>
      </c>
      <c r="Q60" s="14" t="s">
        <v>204</v>
      </c>
      <c r="R60" s="15">
        <f t="shared" si="9"/>
        <v>7318.501284000001</v>
      </c>
      <c r="S60" s="15">
        <f t="shared" si="10"/>
        <v>7639.051640239201</v>
      </c>
      <c r="T60" s="15">
        <f t="shared" si="11"/>
        <v>8024.8237480712805</v>
      </c>
    </row>
    <row r="61" spans="1:20" ht="14.25">
      <c r="A61" s="12" t="s">
        <v>211</v>
      </c>
      <c r="B61" s="12"/>
      <c r="C61" s="12" t="s">
        <v>212</v>
      </c>
      <c r="D61" s="12" t="s">
        <v>23</v>
      </c>
      <c r="E61" s="12" t="s">
        <v>24</v>
      </c>
      <c r="F61" s="12" t="s">
        <v>203</v>
      </c>
      <c r="G61">
        <v>3771.73</v>
      </c>
      <c r="H61" s="13">
        <f t="shared" si="0"/>
        <v>4043.2945600000003</v>
      </c>
      <c r="I61" s="13">
        <f t="shared" si="1"/>
        <v>4407.1910704</v>
      </c>
      <c r="J61" s="13">
        <f t="shared" si="2"/>
        <v>4565.8499489344</v>
      </c>
      <c r="K61" s="13">
        <f t="shared" si="3"/>
        <v>5031.56664372571</v>
      </c>
      <c r="L61" s="13">
        <f t="shared" si="4"/>
        <v>5553.340104680065</v>
      </c>
      <c r="M61" s="13">
        <f t="shared" si="5"/>
        <v>5898.202525180698</v>
      </c>
      <c r="N61" s="13">
        <f t="shared" si="6"/>
        <v>6243.247372903769</v>
      </c>
      <c r="O61" s="13">
        <f t="shared" si="7"/>
        <v>6704.623353761358</v>
      </c>
      <c r="P61" s="13">
        <f t="shared" si="8"/>
        <v>7166.571902835515</v>
      </c>
      <c r="Q61" s="14" t="s">
        <v>204</v>
      </c>
      <c r="R61" s="15">
        <f t="shared" si="9"/>
        <v>7318.501284000001</v>
      </c>
      <c r="S61" s="15">
        <f t="shared" si="10"/>
        <v>7639.051640239201</v>
      </c>
      <c r="T61" s="15">
        <f t="shared" si="11"/>
        <v>8024.8237480712805</v>
      </c>
    </row>
    <row r="62" spans="1:20" ht="14.25">
      <c r="A62" s="12" t="s">
        <v>213</v>
      </c>
      <c r="B62" s="12">
        <v>700817</v>
      </c>
      <c r="C62" s="12" t="s">
        <v>214</v>
      </c>
      <c r="D62" s="12" t="s">
        <v>23</v>
      </c>
      <c r="E62" s="12" t="s">
        <v>24</v>
      </c>
      <c r="F62" s="12" t="s">
        <v>203</v>
      </c>
      <c r="G62">
        <v>3771.73</v>
      </c>
      <c r="H62" s="13">
        <f t="shared" si="0"/>
        <v>4043.2945600000003</v>
      </c>
      <c r="I62" s="13">
        <f t="shared" si="1"/>
        <v>4407.1910704</v>
      </c>
      <c r="J62" s="13">
        <f t="shared" si="2"/>
        <v>4565.8499489344</v>
      </c>
      <c r="K62" s="13">
        <f t="shared" si="3"/>
        <v>5031.56664372571</v>
      </c>
      <c r="L62" s="13">
        <f t="shared" si="4"/>
        <v>5553.340104680065</v>
      </c>
      <c r="M62" s="13">
        <f t="shared" si="5"/>
        <v>5898.202525180698</v>
      </c>
      <c r="N62" s="13">
        <f t="shared" si="6"/>
        <v>6243.247372903769</v>
      </c>
      <c r="O62" s="13">
        <f t="shared" si="7"/>
        <v>6704.623353761358</v>
      </c>
      <c r="P62" s="13">
        <f t="shared" si="8"/>
        <v>7166.571902835515</v>
      </c>
      <c r="Q62" s="14" t="s">
        <v>204</v>
      </c>
      <c r="R62" s="15">
        <f t="shared" si="9"/>
        <v>7318.501284000001</v>
      </c>
      <c r="S62" s="15">
        <f t="shared" si="10"/>
        <v>7639.051640239201</v>
      </c>
      <c r="T62" s="15">
        <f t="shared" si="11"/>
        <v>8024.8237480712805</v>
      </c>
    </row>
    <row r="63" spans="1:20" ht="14.25">
      <c r="A63" s="12" t="s">
        <v>215</v>
      </c>
      <c r="B63" s="12"/>
      <c r="C63" s="12" t="s">
        <v>216</v>
      </c>
      <c r="D63" s="12" t="s">
        <v>23</v>
      </c>
      <c r="E63" s="12" t="s">
        <v>24</v>
      </c>
      <c r="F63" s="12" t="s">
        <v>217</v>
      </c>
      <c r="G63">
        <v>4398.62</v>
      </c>
      <c r="H63" s="13">
        <f t="shared" si="0"/>
        <v>4715.32064</v>
      </c>
      <c r="I63" s="13">
        <f t="shared" si="1"/>
        <v>5139.6994976000005</v>
      </c>
      <c r="J63" s="13">
        <f t="shared" si="2"/>
        <v>5324.728679513601</v>
      </c>
      <c r="K63" s="13">
        <f t="shared" si="3"/>
        <v>5867.851004823989</v>
      </c>
      <c r="L63" s="13">
        <f t="shared" si="4"/>
        <v>6476.347154024235</v>
      </c>
      <c r="M63" s="13">
        <f t="shared" si="5"/>
        <v>6878.528312289141</v>
      </c>
      <c r="N63" s="13">
        <f t="shared" si="6"/>
        <v>7280.922218558056</v>
      </c>
      <c r="O63" s="13">
        <f t="shared" si="7"/>
        <v>7818.982370509497</v>
      </c>
      <c r="P63" s="13">
        <f t="shared" si="8"/>
        <v>8357.710255837601</v>
      </c>
      <c r="Q63" s="14" t="s">
        <v>218</v>
      </c>
      <c r="R63" s="15">
        <f t="shared" si="9"/>
        <v>8534.893452</v>
      </c>
      <c r="S63" s="15">
        <f t="shared" si="10"/>
        <v>8908.7217851976</v>
      </c>
      <c r="T63" s="15">
        <f t="shared" si="11"/>
        <v>9358.61223535008</v>
      </c>
    </row>
    <row r="64" spans="1:20" ht="14.25">
      <c r="A64" s="12" t="s">
        <v>219</v>
      </c>
      <c r="B64" s="12"/>
      <c r="C64" s="12" t="s">
        <v>220</v>
      </c>
      <c r="D64" s="12" t="s">
        <v>23</v>
      </c>
      <c r="E64" s="12" t="s">
        <v>24</v>
      </c>
      <c r="F64" s="12" t="s">
        <v>143</v>
      </c>
      <c r="G64">
        <v>1449.44</v>
      </c>
      <c r="H64" s="13">
        <f t="shared" si="0"/>
        <v>1553.79968</v>
      </c>
      <c r="I64" s="13">
        <f t="shared" si="1"/>
        <v>1693.6416512000003</v>
      </c>
      <c r="J64" s="13">
        <f t="shared" si="2"/>
        <v>1754.6127506432003</v>
      </c>
      <c r="K64" s="13">
        <f t="shared" si="3"/>
        <v>1933.583251208807</v>
      </c>
      <c r="L64" s="13">
        <f t="shared" si="4"/>
        <v>2134.09583435916</v>
      </c>
      <c r="M64" s="13">
        <f t="shared" si="5"/>
        <v>2266.623185672864</v>
      </c>
      <c r="N64" s="13">
        <f t="shared" si="6"/>
        <v>2399.2206420347266</v>
      </c>
      <c r="O64" s="13">
        <f t="shared" si="7"/>
        <v>2576.523047481093</v>
      </c>
      <c r="P64" s="13">
        <f t="shared" si="8"/>
        <v>2754.04548545254</v>
      </c>
      <c r="Q64" s="14" t="s">
        <v>144</v>
      </c>
      <c r="R64" s="15">
        <f t="shared" si="9"/>
        <v>2812.4256480000004</v>
      </c>
      <c r="S64" s="15">
        <f t="shared" si="10"/>
        <v>2935.6098913824007</v>
      </c>
      <c r="T64" s="15">
        <f t="shared" si="11"/>
        <v>3083.858190897212</v>
      </c>
    </row>
    <row r="65" spans="1:20" ht="14.25">
      <c r="A65" s="12" t="s">
        <v>221</v>
      </c>
      <c r="B65" s="12">
        <v>700801</v>
      </c>
      <c r="C65" s="12" t="s">
        <v>222</v>
      </c>
      <c r="D65" s="12" t="s">
        <v>23</v>
      </c>
      <c r="E65" s="12" t="s">
        <v>24</v>
      </c>
      <c r="F65" s="12" t="s">
        <v>143</v>
      </c>
      <c r="G65">
        <v>1449.44</v>
      </c>
      <c r="H65" s="13">
        <f t="shared" si="0"/>
        <v>1553.79968</v>
      </c>
      <c r="I65" s="13">
        <f t="shared" si="1"/>
        <v>1693.6416512000003</v>
      </c>
      <c r="J65" s="13">
        <f t="shared" si="2"/>
        <v>1754.6127506432003</v>
      </c>
      <c r="K65" s="13">
        <f t="shared" si="3"/>
        <v>1933.583251208807</v>
      </c>
      <c r="L65" s="13">
        <f t="shared" si="4"/>
        <v>2134.09583435916</v>
      </c>
      <c r="M65" s="13">
        <f t="shared" si="5"/>
        <v>2266.623185672864</v>
      </c>
      <c r="N65" s="13">
        <f t="shared" si="6"/>
        <v>2399.2206420347266</v>
      </c>
      <c r="O65" s="13">
        <f t="shared" si="7"/>
        <v>2576.523047481093</v>
      </c>
      <c r="P65" s="13">
        <f t="shared" si="8"/>
        <v>2754.04548545254</v>
      </c>
      <c r="Q65" s="14" t="s">
        <v>144</v>
      </c>
      <c r="R65" s="15">
        <f t="shared" si="9"/>
        <v>2812.4256480000004</v>
      </c>
      <c r="S65" s="15">
        <f t="shared" si="10"/>
        <v>2935.6098913824007</v>
      </c>
      <c r="T65" s="15">
        <f t="shared" si="11"/>
        <v>3083.858190897212</v>
      </c>
    </row>
    <row r="66" spans="1:20" ht="14.25">
      <c r="A66" s="12" t="s">
        <v>223</v>
      </c>
      <c r="B66" s="12"/>
      <c r="C66" s="12" t="s">
        <v>224</v>
      </c>
      <c r="D66" s="12" t="s">
        <v>23</v>
      </c>
      <c r="E66" s="12" t="s">
        <v>24</v>
      </c>
      <c r="F66" s="12" t="s">
        <v>143</v>
      </c>
      <c r="G66">
        <v>1449.44</v>
      </c>
      <c r="H66" s="13">
        <f t="shared" si="0"/>
        <v>1553.79968</v>
      </c>
      <c r="I66" s="13">
        <f t="shared" si="1"/>
        <v>1693.6416512000003</v>
      </c>
      <c r="J66" s="13">
        <f t="shared" si="2"/>
        <v>1754.6127506432003</v>
      </c>
      <c r="K66" s="13">
        <f t="shared" si="3"/>
        <v>1933.583251208807</v>
      </c>
      <c r="L66" s="13">
        <f t="shared" si="4"/>
        <v>2134.09583435916</v>
      </c>
      <c r="M66" s="13">
        <f t="shared" si="5"/>
        <v>2266.623185672864</v>
      </c>
      <c r="N66" s="13">
        <f t="shared" si="6"/>
        <v>2399.2206420347266</v>
      </c>
      <c r="O66" s="13">
        <f t="shared" si="7"/>
        <v>2576.523047481093</v>
      </c>
      <c r="P66" s="13">
        <f t="shared" si="8"/>
        <v>2754.04548545254</v>
      </c>
      <c r="Q66" s="14" t="s">
        <v>144</v>
      </c>
      <c r="R66" s="15">
        <f t="shared" si="9"/>
        <v>2812.4256480000004</v>
      </c>
      <c r="S66" s="15">
        <f t="shared" si="10"/>
        <v>2935.6098913824007</v>
      </c>
      <c r="T66" s="15">
        <f t="shared" si="11"/>
        <v>3083.858190897212</v>
      </c>
    </row>
    <row r="67" spans="1:20" ht="14.25">
      <c r="A67" s="12" t="s">
        <v>225</v>
      </c>
      <c r="B67" s="12">
        <v>700815</v>
      </c>
      <c r="C67" s="12" t="s">
        <v>226</v>
      </c>
      <c r="D67" s="12" t="s">
        <v>23</v>
      </c>
      <c r="E67" s="12" t="s">
        <v>24</v>
      </c>
      <c r="F67" s="12" t="s">
        <v>185</v>
      </c>
      <c r="G67">
        <v>2517.81</v>
      </c>
      <c r="H67" s="13">
        <f t="shared" si="0"/>
        <v>2699.09232</v>
      </c>
      <c r="I67" s="13">
        <f t="shared" si="1"/>
        <v>2942.0106288000006</v>
      </c>
      <c r="J67" s="13">
        <f t="shared" si="2"/>
        <v>3047.9230114368006</v>
      </c>
      <c r="K67" s="13">
        <f t="shared" si="3"/>
        <v>3358.8111586033547</v>
      </c>
      <c r="L67" s="13">
        <f t="shared" si="4"/>
        <v>3707.119875750522</v>
      </c>
      <c r="M67" s="13">
        <f t="shared" si="5"/>
        <v>3937.3320200346297</v>
      </c>
      <c r="N67" s="13">
        <f t="shared" si="6"/>
        <v>4167.665943206655</v>
      </c>
      <c r="O67" s="13">
        <f t="shared" si="7"/>
        <v>4475.656456409628</v>
      </c>
      <c r="P67" s="13">
        <f t="shared" si="8"/>
        <v>4784.029186256251</v>
      </c>
      <c r="Q67" s="14" t="s">
        <v>186</v>
      </c>
      <c r="R67" s="15">
        <f t="shared" si="9"/>
        <v>4885.441224000001</v>
      </c>
      <c r="S67" s="15">
        <f t="shared" si="10"/>
        <v>5099.423549611201</v>
      </c>
      <c r="T67" s="15">
        <f t="shared" si="11"/>
        <v>5356.944438866567</v>
      </c>
    </row>
    <row r="68" spans="1:20" ht="14.25">
      <c r="A68" s="12" t="s">
        <v>227</v>
      </c>
      <c r="B68" s="12"/>
      <c r="C68" s="12" t="s">
        <v>228</v>
      </c>
      <c r="D68" s="12" t="s">
        <v>23</v>
      </c>
      <c r="E68" s="12" t="s">
        <v>24</v>
      </c>
      <c r="F68" s="12" t="s">
        <v>229</v>
      </c>
      <c r="G68">
        <v>2305.04</v>
      </c>
      <c r="H68" s="13">
        <f t="shared" si="0"/>
        <v>2471.00288</v>
      </c>
      <c r="I68" s="13">
        <f t="shared" si="1"/>
        <v>2693.3931392000004</v>
      </c>
      <c r="J68" s="13">
        <f t="shared" si="2"/>
        <v>2790.3552922112003</v>
      </c>
      <c r="K68" s="13">
        <f t="shared" si="3"/>
        <v>3074.971532016743</v>
      </c>
      <c r="L68" s="13">
        <f t="shared" si="4"/>
        <v>3393.8460798868787</v>
      </c>
      <c r="M68" s="13">
        <f t="shared" si="5"/>
        <v>3604.603921447854</v>
      </c>
      <c r="N68" s="13">
        <f t="shared" si="6"/>
        <v>3815.4732508525535</v>
      </c>
      <c r="O68" s="13">
        <f t="shared" si="7"/>
        <v>4097.436724090558</v>
      </c>
      <c r="P68" s="13">
        <f t="shared" si="8"/>
        <v>4379.750114380397</v>
      </c>
      <c r="Q68" s="14" t="s">
        <v>230</v>
      </c>
      <c r="R68" s="15">
        <f t="shared" si="9"/>
        <v>4472.590488</v>
      </c>
      <c r="S68" s="15">
        <f t="shared" si="10"/>
        <v>4668.4899513744</v>
      </c>
      <c r="T68" s="15">
        <f t="shared" si="11"/>
        <v>4904.2486939188075</v>
      </c>
    </row>
    <row r="69" spans="1:20" ht="14.25">
      <c r="A69" s="12" t="s">
        <v>231</v>
      </c>
      <c r="B69" s="12">
        <v>200122</v>
      </c>
      <c r="C69" s="12" t="s">
        <v>232</v>
      </c>
      <c r="D69" s="12" t="s">
        <v>23</v>
      </c>
      <c r="E69" s="12" t="s">
        <v>24</v>
      </c>
      <c r="F69" s="12" t="s">
        <v>233</v>
      </c>
      <c r="G69">
        <v>4409.18</v>
      </c>
      <c r="H69" s="13">
        <f t="shared" si="0"/>
        <v>4726.640960000001</v>
      </c>
      <c r="I69" s="13">
        <f t="shared" si="1"/>
        <v>5152.038646400001</v>
      </c>
      <c r="J69" s="13">
        <f t="shared" si="2"/>
        <v>5337.512037670402</v>
      </c>
      <c r="K69" s="13">
        <f t="shared" si="3"/>
        <v>5881.938265512783</v>
      </c>
      <c r="L69" s="13">
        <f t="shared" si="4"/>
        <v>6491.895263646458</v>
      </c>
      <c r="M69" s="13">
        <f t="shared" si="5"/>
        <v>6895.041959518903</v>
      </c>
      <c r="N69" s="13">
        <f t="shared" si="6"/>
        <v>7298.401914150759</v>
      </c>
      <c r="O69" s="13">
        <f t="shared" si="7"/>
        <v>7837.7538156065</v>
      </c>
      <c r="P69" s="13">
        <f t="shared" si="8"/>
        <v>8377.775053501788</v>
      </c>
      <c r="Q69" s="14" t="s">
        <v>234</v>
      </c>
      <c r="R69" s="15">
        <f t="shared" si="9"/>
        <v>8555.388936000001</v>
      </c>
      <c r="S69" s="15">
        <f t="shared" si="10"/>
        <v>8930.114971396803</v>
      </c>
      <c r="T69" s="15">
        <f t="shared" si="11"/>
        <v>9381.085777452341</v>
      </c>
    </row>
    <row r="70" spans="1:20" ht="14.25">
      <c r="A70" s="12" t="s">
        <v>235</v>
      </c>
      <c r="B70" s="12">
        <v>700402</v>
      </c>
      <c r="C70" s="12" t="s">
        <v>236</v>
      </c>
      <c r="D70" s="12" t="s">
        <v>23</v>
      </c>
      <c r="E70" s="12" t="s">
        <v>24</v>
      </c>
      <c r="F70" s="12" t="s">
        <v>237</v>
      </c>
      <c r="G70">
        <v>6172.93</v>
      </c>
      <c r="H70" s="13">
        <f t="shared" si="0"/>
        <v>6617.38096</v>
      </c>
      <c r="I70" s="13">
        <f t="shared" si="1"/>
        <v>7212.9452464000005</v>
      </c>
      <c r="J70" s="13">
        <f t="shared" si="2"/>
        <v>7472.611275270401</v>
      </c>
      <c r="K70" s="13">
        <f t="shared" si="3"/>
        <v>8234.817625347983</v>
      </c>
      <c r="L70" s="13">
        <f t="shared" si="4"/>
        <v>9088.768213096568</v>
      </c>
      <c r="M70" s="13">
        <f t="shared" si="5"/>
        <v>9653.180719129865</v>
      </c>
      <c r="N70" s="13">
        <f t="shared" si="6"/>
        <v>10217.891791198961</v>
      </c>
      <c r="O70" s="13">
        <f t="shared" si="7"/>
        <v>10972.993994568566</v>
      </c>
      <c r="P70" s="13">
        <f t="shared" si="8"/>
        <v>11729.03328079434</v>
      </c>
      <c r="Q70" s="14" t="s">
        <v>238</v>
      </c>
      <c r="R70" s="15">
        <f t="shared" si="9"/>
        <v>11977.685436000002</v>
      </c>
      <c r="S70" s="15">
        <f t="shared" si="10"/>
        <v>12502.308058096802</v>
      </c>
      <c r="T70" s="15">
        <f t="shared" si="11"/>
        <v>13133.67461503069</v>
      </c>
    </row>
    <row r="71" spans="1:20" ht="14.25">
      <c r="A71" s="12" t="s">
        <v>239</v>
      </c>
      <c r="B71" s="12">
        <v>700104</v>
      </c>
      <c r="C71" s="12" t="s">
        <v>240</v>
      </c>
      <c r="D71" s="12" t="s">
        <v>23</v>
      </c>
      <c r="E71" s="12" t="s">
        <v>24</v>
      </c>
      <c r="F71" s="12" t="s">
        <v>241</v>
      </c>
      <c r="G71">
        <v>1292.6</v>
      </c>
      <c r="H71" s="13">
        <f t="shared" si="0"/>
        <v>1385.6672</v>
      </c>
      <c r="I71" s="13">
        <f t="shared" si="1"/>
        <v>1510.3772480000002</v>
      </c>
      <c r="J71" s="13">
        <f t="shared" si="2"/>
        <v>1564.7508289280004</v>
      </c>
      <c r="K71" s="13">
        <f t="shared" si="3"/>
        <v>1724.3554134786566</v>
      </c>
      <c r="L71" s="13">
        <f t="shared" si="4"/>
        <v>1903.1710698563932</v>
      </c>
      <c r="M71" s="13">
        <f t="shared" si="5"/>
        <v>2021.3579932944754</v>
      </c>
      <c r="N71" s="13">
        <f t="shared" si="6"/>
        <v>2139.6074359022023</v>
      </c>
      <c r="O71" s="13">
        <f t="shared" si="7"/>
        <v>2297.724425415375</v>
      </c>
      <c r="P71" s="13">
        <f t="shared" si="8"/>
        <v>2456.0376383264943</v>
      </c>
      <c r="Q71" s="14" t="s">
        <v>242</v>
      </c>
      <c r="R71" s="15">
        <f t="shared" si="9"/>
        <v>2508.108048</v>
      </c>
      <c r="S71" s="15">
        <f t="shared" si="10"/>
        <v>2617.9631805024</v>
      </c>
      <c r="T71" s="15">
        <f t="shared" si="11"/>
        <v>2750.1703211177714</v>
      </c>
    </row>
    <row r="72" spans="1:20" ht="14.25">
      <c r="A72" s="12" t="s">
        <v>243</v>
      </c>
      <c r="B72" s="12">
        <v>702704</v>
      </c>
      <c r="C72" s="12" t="s">
        <v>244</v>
      </c>
      <c r="D72" s="12" t="s">
        <v>23</v>
      </c>
      <c r="E72" s="12" t="s">
        <v>24</v>
      </c>
      <c r="F72" s="12" t="s">
        <v>245</v>
      </c>
      <c r="G72">
        <v>826.09</v>
      </c>
      <c r="H72" s="13">
        <f t="shared" si="0"/>
        <v>885.5684800000001</v>
      </c>
      <c r="I72" s="13">
        <f t="shared" si="1"/>
        <v>965.2696432000002</v>
      </c>
      <c r="J72" s="13">
        <f t="shared" si="2"/>
        <v>1000.0193503552002</v>
      </c>
      <c r="K72" s="13">
        <f t="shared" si="3"/>
        <v>1102.0213240914306</v>
      </c>
      <c r="L72" s="13">
        <f t="shared" si="4"/>
        <v>1216.300935399712</v>
      </c>
      <c r="M72" s="13">
        <f t="shared" si="5"/>
        <v>1291.8332234880343</v>
      </c>
      <c r="N72" s="13">
        <f t="shared" si="6"/>
        <v>1367.4054670620842</v>
      </c>
      <c r="O72" s="13">
        <f t="shared" si="7"/>
        <v>1468.4567310779723</v>
      </c>
      <c r="P72" s="13">
        <f t="shared" si="8"/>
        <v>1569.6333998492446</v>
      </c>
      <c r="Q72" s="14" t="s">
        <v>246</v>
      </c>
      <c r="R72" s="15">
        <f t="shared" si="9"/>
        <v>1602.9061560000002</v>
      </c>
      <c r="S72" s="15">
        <f t="shared" si="10"/>
        <v>1673.1134456328004</v>
      </c>
      <c r="T72" s="15">
        <f t="shared" si="11"/>
        <v>1757.605674637257</v>
      </c>
    </row>
    <row r="73" spans="1:20" ht="14.25">
      <c r="A73" s="12" t="s">
        <v>247</v>
      </c>
      <c r="B73" s="12">
        <v>702701</v>
      </c>
      <c r="C73" s="12" t="s">
        <v>248</v>
      </c>
      <c r="D73" s="12" t="s">
        <v>23</v>
      </c>
      <c r="E73" s="12" t="s">
        <v>24</v>
      </c>
      <c r="F73" s="12" t="s">
        <v>249</v>
      </c>
      <c r="G73">
        <v>1827.15</v>
      </c>
      <c r="H73" s="13">
        <f t="shared" si="0"/>
        <v>1958.7048000000002</v>
      </c>
      <c r="I73" s="13">
        <f t="shared" si="1"/>
        <v>2134.988232</v>
      </c>
      <c r="J73" s="13">
        <f t="shared" si="2"/>
        <v>2211.8478083520004</v>
      </c>
      <c r="K73" s="13">
        <f t="shared" si="3"/>
        <v>2437.4562848039045</v>
      </c>
      <c r="L73" s="13">
        <f t="shared" si="4"/>
        <v>2690.220501538069</v>
      </c>
      <c r="M73" s="13">
        <f t="shared" si="5"/>
        <v>2857.283194683583</v>
      </c>
      <c r="N73" s="13">
        <f t="shared" si="6"/>
        <v>3024.4342615725727</v>
      </c>
      <c r="O73" s="13">
        <f t="shared" si="7"/>
        <v>3247.939953502786</v>
      </c>
      <c r="P73" s="13">
        <f t="shared" si="8"/>
        <v>3471.7230162991277</v>
      </c>
      <c r="Q73" s="14" t="s">
        <v>250</v>
      </c>
      <c r="R73" s="15">
        <f t="shared" si="9"/>
        <v>3545.30004</v>
      </c>
      <c r="S73" s="15">
        <f t="shared" si="10"/>
        <v>3700.5841817520004</v>
      </c>
      <c r="T73" s="15">
        <f t="shared" si="11"/>
        <v>3887.4636829304764</v>
      </c>
    </row>
    <row r="74" spans="1:20" ht="14.25">
      <c r="A74" s="12" t="s">
        <v>251</v>
      </c>
      <c r="B74" s="12">
        <v>702705</v>
      </c>
      <c r="C74" s="12" t="s">
        <v>252</v>
      </c>
      <c r="D74" s="12" t="s">
        <v>23</v>
      </c>
      <c r="E74" s="12" t="s">
        <v>24</v>
      </c>
      <c r="F74" s="12" t="s">
        <v>253</v>
      </c>
      <c r="G74">
        <v>1777.34</v>
      </c>
      <c r="H74" s="13">
        <f t="shared" si="0"/>
        <v>1905.30848</v>
      </c>
      <c r="I74" s="13">
        <f t="shared" si="1"/>
        <v>2076.7862432</v>
      </c>
      <c r="J74" s="13">
        <f t="shared" si="2"/>
        <v>2151.5505479552003</v>
      </c>
      <c r="K74" s="13">
        <f t="shared" si="3"/>
        <v>2371.008703846631</v>
      </c>
      <c r="L74" s="13">
        <f t="shared" si="4"/>
        <v>2616.882306435526</v>
      </c>
      <c r="M74" s="13">
        <f t="shared" si="5"/>
        <v>2779.3906976651724</v>
      </c>
      <c r="N74" s="13">
        <f t="shared" si="6"/>
        <v>2941.985053478585</v>
      </c>
      <c r="O74" s="13">
        <f t="shared" si="7"/>
        <v>3159.3977489306526</v>
      </c>
      <c r="P74" s="13">
        <f t="shared" si="8"/>
        <v>3377.0802538319745</v>
      </c>
      <c r="Q74" s="14" t="s">
        <v>254</v>
      </c>
      <c r="R74" s="15">
        <f t="shared" si="9"/>
        <v>3448.6638840000005</v>
      </c>
      <c r="S74" s="15">
        <f t="shared" si="10"/>
        <v>3599.7153621192006</v>
      </c>
      <c r="T74" s="15">
        <f t="shared" si="11"/>
        <v>3781.50098790622</v>
      </c>
    </row>
    <row r="75" spans="1:20" ht="14.25">
      <c r="A75" s="12" t="s">
        <v>255</v>
      </c>
      <c r="B75" s="12">
        <v>702702</v>
      </c>
      <c r="C75" s="12" t="s">
        <v>256</v>
      </c>
      <c r="D75" s="12" t="s">
        <v>23</v>
      </c>
      <c r="E75" s="12" t="s">
        <v>24</v>
      </c>
      <c r="F75" s="12" t="s">
        <v>245</v>
      </c>
      <c r="G75">
        <v>826.09</v>
      </c>
      <c r="H75" s="13">
        <f t="shared" si="0"/>
        <v>885.5684800000001</v>
      </c>
      <c r="I75" s="13">
        <f t="shared" si="1"/>
        <v>965.2696432000002</v>
      </c>
      <c r="J75" s="13">
        <f t="shared" si="2"/>
        <v>1000.0193503552002</v>
      </c>
      <c r="K75" s="13">
        <f t="shared" si="3"/>
        <v>1102.0213240914306</v>
      </c>
      <c r="L75" s="13">
        <f t="shared" si="4"/>
        <v>1216.300935399712</v>
      </c>
      <c r="M75" s="13">
        <f t="shared" si="5"/>
        <v>1291.8332234880343</v>
      </c>
      <c r="N75" s="13">
        <f t="shared" si="6"/>
        <v>1367.4054670620842</v>
      </c>
      <c r="O75" s="13">
        <f t="shared" si="7"/>
        <v>1468.4567310779723</v>
      </c>
      <c r="P75" s="13">
        <f t="shared" si="8"/>
        <v>1569.6333998492446</v>
      </c>
      <c r="Q75" s="14" t="s">
        <v>246</v>
      </c>
      <c r="R75" s="15">
        <f t="shared" si="9"/>
        <v>1602.9061560000002</v>
      </c>
      <c r="S75" s="15">
        <f t="shared" si="10"/>
        <v>1673.1134456328004</v>
      </c>
      <c r="T75" s="15">
        <f t="shared" si="11"/>
        <v>1757.605674637257</v>
      </c>
    </row>
    <row r="76" spans="1:20" ht="14.25">
      <c r="A76" s="12" t="s">
        <v>257</v>
      </c>
      <c r="B76" s="12">
        <v>700102</v>
      </c>
      <c r="C76" s="12" t="s">
        <v>258</v>
      </c>
      <c r="D76" s="12" t="s">
        <v>23</v>
      </c>
      <c r="E76" s="12" t="s">
        <v>24</v>
      </c>
      <c r="F76" s="12" t="s">
        <v>259</v>
      </c>
      <c r="G76">
        <v>5846.04</v>
      </c>
      <c r="H76" s="13">
        <f t="shared" si="0"/>
        <v>6266.95488</v>
      </c>
      <c r="I76" s="13">
        <f t="shared" si="1"/>
        <v>6830.980819200001</v>
      </c>
      <c r="J76" s="13">
        <f t="shared" si="2"/>
        <v>7076.896128691201</v>
      </c>
      <c r="K76" s="13">
        <f t="shared" si="3"/>
        <v>7798.739533817704</v>
      </c>
      <c r="L76" s="13">
        <f t="shared" si="4"/>
        <v>8607.468823474599</v>
      </c>
      <c r="M76" s="13">
        <f t="shared" si="5"/>
        <v>9141.992637412372</v>
      </c>
      <c r="N76" s="13">
        <f t="shared" si="6"/>
        <v>9676.799206700995</v>
      </c>
      <c r="O76" s="13">
        <f t="shared" si="7"/>
        <v>10391.914668076199</v>
      </c>
      <c r="P76" s="13">
        <f t="shared" si="8"/>
        <v>11107.917588706649</v>
      </c>
      <c r="Q76" s="14" t="s">
        <v>260</v>
      </c>
      <c r="R76" s="15">
        <f t="shared" si="9"/>
        <v>11343.407904000002</v>
      </c>
      <c r="S76" s="15">
        <f t="shared" si="10"/>
        <v>11840.249170195202</v>
      </c>
      <c r="T76" s="15">
        <f t="shared" si="11"/>
        <v>12438.18175329006</v>
      </c>
    </row>
    <row r="77" spans="1:20" ht="14.25">
      <c r="A77" s="12" t="s">
        <v>261</v>
      </c>
      <c r="B77" s="12">
        <v>700106</v>
      </c>
      <c r="C77" s="12" t="s">
        <v>262</v>
      </c>
      <c r="D77" s="12" t="s">
        <v>23</v>
      </c>
      <c r="E77" s="12" t="s">
        <v>24</v>
      </c>
      <c r="F77" s="12" t="s">
        <v>263</v>
      </c>
      <c r="G77">
        <v>1302.5</v>
      </c>
      <c r="H77" s="13">
        <f t="shared" si="0"/>
        <v>1396.28</v>
      </c>
      <c r="I77" s="13">
        <f t="shared" si="1"/>
        <v>1521.9452</v>
      </c>
      <c r="J77" s="13">
        <f t="shared" si="2"/>
        <v>1576.7352272</v>
      </c>
      <c r="K77" s="13">
        <f t="shared" si="3"/>
        <v>1737.5622203744</v>
      </c>
      <c r="L77" s="13">
        <f t="shared" si="4"/>
        <v>1917.7474226272252</v>
      </c>
      <c r="M77" s="13">
        <f t="shared" si="5"/>
        <v>2036.839537572376</v>
      </c>
      <c r="N77" s="13">
        <f t="shared" si="6"/>
        <v>2155.99465052036</v>
      </c>
      <c r="O77" s="13">
        <f t="shared" si="7"/>
        <v>2315.322655193815</v>
      </c>
      <c r="P77" s="13">
        <f t="shared" si="8"/>
        <v>2474.848386136669</v>
      </c>
      <c r="Q77" s="14" t="s">
        <v>264</v>
      </c>
      <c r="R77" s="15">
        <f t="shared" si="9"/>
        <v>2527.3372440000003</v>
      </c>
      <c r="S77" s="15">
        <f t="shared" si="10"/>
        <v>2638.0346152872003</v>
      </c>
      <c r="T77" s="15">
        <f t="shared" si="11"/>
        <v>2771.255363359204</v>
      </c>
    </row>
    <row r="78" spans="1:20" ht="14.25">
      <c r="A78" s="12" t="s">
        <v>265</v>
      </c>
      <c r="B78" s="12">
        <v>702703</v>
      </c>
      <c r="C78" s="12" t="s">
        <v>266</v>
      </c>
      <c r="D78" s="12"/>
      <c r="E78" s="12"/>
      <c r="F78" s="12"/>
      <c r="H78" s="13">
        <v>7000</v>
      </c>
      <c r="I78" s="13">
        <f t="shared" si="1"/>
        <v>7630.000000000001</v>
      </c>
      <c r="J78" s="13">
        <f t="shared" si="2"/>
        <v>7904.680000000001</v>
      </c>
      <c r="K78" s="13">
        <f t="shared" si="3"/>
        <v>8710.957360000002</v>
      </c>
      <c r="L78" s="13">
        <f t="shared" si="4"/>
        <v>9614.283638232002</v>
      </c>
      <c r="M78" s="13">
        <f t="shared" si="5"/>
        <v>10211.330652166209</v>
      </c>
      <c r="N78" s="13">
        <f t="shared" si="6"/>
        <v>10808.693495317932</v>
      </c>
      <c r="O78" s="13">
        <f t="shared" si="7"/>
        <v>11607.455944621928</v>
      </c>
      <c r="P78" s="13">
        <f t="shared" si="8"/>
        <v>12407.209659206379</v>
      </c>
      <c r="Q78" s="14" t="s">
        <v>267</v>
      </c>
      <c r="R78" s="15">
        <f t="shared" si="9"/>
        <v>12670.242852000001</v>
      </c>
      <c r="S78" s="15">
        <f t="shared" si="10"/>
        <v>13225.199488917602</v>
      </c>
      <c r="T78" s="15">
        <f t="shared" si="11"/>
        <v>13893.07206310794</v>
      </c>
    </row>
    <row r="79" spans="1:20" ht="14.25">
      <c r="A79" s="12" t="s">
        <v>268</v>
      </c>
      <c r="B79" s="12">
        <v>700101</v>
      </c>
      <c r="C79" s="12" t="s">
        <v>269</v>
      </c>
      <c r="D79" s="12" t="s">
        <v>23</v>
      </c>
      <c r="E79" s="12" t="s">
        <v>24</v>
      </c>
      <c r="F79" s="12" t="s">
        <v>270</v>
      </c>
      <c r="G79">
        <v>3333.82</v>
      </c>
      <c r="H79" s="13">
        <f aca="true" t="shared" si="12" ref="H79:H105">G79*1.072</f>
        <v>3573.8550400000004</v>
      </c>
      <c r="I79" s="13">
        <f t="shared" si="1"/>
        <v>3895.501993600001</v>
      </c>
      <c r="J79" s="13">
        <f t="shared" si="2"/>
        <v>4035.740065369601</v>
      </c>
      <c r="K79" s="13">
        <f t="shared" si="3"/>
        <v>4447.385552037301</v>
      </c>
      <c r="L79" s="13">
        <f t="shared" si="4"/>
        <v>4908.579433783569</v>
      </c>
      <c r="M79" s="13">
        <f t="shared" si="5"/>
        <v>5213.402216621528</v>
      </c>
      <c r="N79" s="13">
        <f t="shared" si="6"/>
        <v>5518.386246293888</v>
      </c>
      <c r="O79" s="13">
        <f t="shared" si="7"/>
        <v>5926.194989895006</v>
      </c>
      <c r="P79" s="13">
        <f t="shared" si="8"/>
        <v>6334.509824698772</v>
      </c>
      <c r="Q79" s="14" t="s">
        <v>271</v>
      </c>
      <c r="R79" s="15">
        <f t="shared" si="9"/>
        <v>6468.832248000001</v>
      </c>
      <c r="S79" s="15">
        <f t="shared" si="10"/>
        <v>6752.167100462401</v>
      </c>
      <c r="T79" s="15">
        <f t="shared" si="11"/>
        <v>7093.151539035753</v>
      </c>
    </row>
    <row r="80" spans="1:20" ht="14.25">
      <c r="A80" s="12" t="s">
        <v>272</v>
      </c>
      <c r="B80" s="12"/>
      <c r="C80" s="12" t="s">
        <v>273</v>
      </c>
      <c r="D80" s="12" t="s">
        <v>23</v>
      </c>
      <c r="E80" s="12" t="s">
        <v>24</v>
      </c>
      <c r="F80" s="12" t="s">
        <v>274</v>
      </c>
      <c r="G80">
        <v>1071.37</v>
      </c>
      <c r="H80" s="13">
        <f t="shared" si="12"/>
        <v>1148.50864</v>
      </c>
      <c r="I80" s="13">
        <f t="shared" si="1"/>
        <v>1251.8744176</v>
      </c>
      <c r="J80" s="13">
        <f t="shared" si="2"/>
        <v>1296.9418966336</v>
      </c>
      <c r="K80" s="13">
        <f t="shared" si="3"/>
        <v>1429.2299700902272</v>
      </c>
      <c r="L80" s="13">
        <f t="shared" si="4"/>
        <v>1577.4411179885835</v>
      </c>
      <c r="M80" s="13">
        <f t="shared" si="5"/>
        <v>1675.4002114156747</v>
      </c>
      <c r="N80" s="13">
        <f t="shared" si="6"/>
        <v>1773.4111237834916</v>
      </c>
      <c r="O80" s="13">
        <f t="shared" si="7"/>
        <v>1904.4662058310917</v>
      </c>
      <c r="P80" s="13">
        <f t="shared" si="8"/>
        <v>2035.6839274128538</v>
      </c>
      <c r="Q80" s="14" t="s">
        <v>275</v>
      </c>
      <c r="R80" s="15">
        <f t="shared" si="9"/>
        <v>2078.8568400000004</v>
      </c>
      <c r="S80" s="15">
        <f t="shared" si="10"/>
        <v>2169.9107695920006</v>
      </c>
      <c r="T80" s="15">
        <f t="shared" si="11"/>
        <v>2279.4912634563966</v>
      </c>
    </row>
    <row r="81" spans="1:20" ht="14.25">
      <c r="A81" s="12" t="s">
        <v>276</v>
      </c>
      <c r="B81" s="12"/>
      <c r="C81" s="12" t="s">
        <v>277</v>
      </c>
      <c r="D81" s="12" t="s">
        <v>23</v>
      </c>
      <c r="E81" s="12" t="s">
        <v>24</v>
      </c>
      <c r="F81" s="12" t="s">
        <v>278</v>
      </c>
      <c r="G81">
        <v>3074.1</v>
      </c>
      <c r="H81" s="13">
        <f t="shared" si="12"/>
        <v>3295.4352</v>
      </c>
      <c r="I81" s="13">
        <f t="shared" si="1"/>
        <v>3592.0243680000003</v>
      </c>
      <c r="J81" s="13">
        <f t="shared" si="2"/>
        <v>3721.3372452480003</v>
      </c>
      <c r="K81" s="13">
        <f t="shared" si="3"/>
        <v>4100.913644263296</v>
      </c>
      <c r="L81" s="13">
        <f t="shared" si="4"/>
        <v>4526.178389173399</v>
      </c>
      <c r="M81" s="13">
        <f t="shared" si="5"/>
        <v>4807.254067141068</v>
      </c>
      <c r="N81" s="13">
        <f t="shared" si="6"/>
        <v>5088.478430068821</v>
      </c>
      <c r="O81" s="13">
        <f t="shared" si="7"/>
        <v>5464.516986050907</v>
      </c>
      <c r="P81" s="13">
        <f t="shared" si="8"/>
        <v>5841.022206389814</v>
      </c>
      <c r="Q81" s="14" t="s">
        <v>279</v>
      </c>
      <c r="R81" s="15">
        <f t="shared" si="9"/>
        <v>5964.880260000001</v>
      </c>
      <c r="S81" s="15">
        <f t="shared" si="10"/>
        <v>6226.142015388001</v>
      </c>
      <c r="T81" s="15">
        <f t="shared" si="11"/>
        <v>6540.562187165095</v>
      </c>
    </row>
    <row r="82" spans="1:20" ht="14.25">
      <c r="A82" s="12" t="s">
        <v>280</v>
      </c>
      <c r="B82" s="12"/>
      <c r="C82" s="12" t="s">
        <v>281</v>
      </c>
      <c r="D82" s="12" t="s">
        <v>23</v>
      </c>
      <c r="E82" s="12" t="s">
        <v>24</v>
      </c>
      <c r="F82" s="12" t="s">
        <v>282</v>
      </c>
      <c r="G82">
        <v>728.21</v>
      </c>
      <c r="H82" s="13">
        <f t="shared" si="12"/>
        <v>780.6411200000001</v>
      </c>
      <c r="I82" s="13">
        <f t="shared" si="1"/>
        <v>850.8988208000002</v>
      </c>
      <c r="J82" s="13">
        <f t="shared" si="2"/>
        <v>881.5311783488003</v>
      </c>
      <c r="K82" s="13">
        <f t="shared" si="3"/>
        <v>971.447358540378</v>
      </c>
      <c r="L82" s="13">
        <f t="shared" si="4"/>
        <v>1072.186449621015</v>
      </c>
      <c r="M82" s="13">
        <f t="shared" si="5"/>
        <v>1138.7692281424802</v>
      </c>
      <c r="N82" s="13">
        <f t="shared" si="6"/>
        <v>1205.3872279888153</v>
      </c>
      <c r="O82" s="13">
        <f t="shared" si="7"/>
        <v>1294.4653441371888</v>
      </c>
      <c r="P82" s="13">
        <f t="shared" si="8"/>
        <v>1383.6540063482412</v>
      </c>
      <c r="Q82" s="14" t="s">
        <v>283</v>
      </c>
      <c r="R82" s="15">
        <f t="shared" si="9"/>
        <v>1412.9935920000003</v>
      </c>
      <c r="S82" s="15">
        <f t="shared" si="10"/>
        <v>1474.8827113296004</v>
      </c>
      <c r="T82" s="15">
        <f t="shared" si="11"/>
        <v>1549.3642882517452</v>
      </c>
    </row>
    <row r="83" spans="1:20" ht="14.25">
      <c r="A83" s="12" t="s">
        <v>284</v>
      </c>
      <c r="B83" s="12">
        <v>700201</v>
      </c>
      <c r="C83" s="12" t="s">
        <v>285</v>
      </c>
      <c r="D83" s="12" t="s">
        <v>23</v>
      </c>
      <c r="E83" s="12" t="s">
        <v>24</v>
      </c>
      <c r="F83" s="12" t="s">
        <v>274</v>
      </c>
      <c r="G83">
        <v>1071.37</v>
      </c>
      <c r="H83" s="13">
        <f t="shared" si="12"/>
        <v>1148.50864</v>
      </c>
      <c r="I83" s="13">
        <f t="shared" si="1"/>
        <v>1251.8744176</v>
      </c>
      <c r="J83" s="13">
        <f t="shared" si="2"/>
        <v>1296.9418966336</v>
      </c>
      <c r="K83" s="13">
        <f t="shared" si="3"/>
        <v>1429.2299700902272</v>
      </c>
      <c r="L83" s="13">
        <f t="shared" si="4"/>
        <v>1577.4411179885835</v>
      </c>
      <c r="M83" s="13">
        <f t="shared" si="5"/>
        <v>1675.4002114156747</v>
      </c>
      <c r="N83" s="13">
        <f t="shared" si="6"/>
        <v>1773.4111237834916</v>
      </c>
      <c r="O83" s="13">
        <f t="shared" si="7"/>
        <v>1904.4662058310917</v>
      </c>
      <c r="P83" s="13">
        <f t="shared" si="8"/>
        <v>2035.6839274128538</v>
      </c>
      <c r="Q83" s="14" t="s">
        <v>275</v>
      </c>
      <c r="R83" s="15">
        <f t="shared" si="9"/>
        <v>2078.8568400000004</v>
      </c>
      <c r="S83" s="15">
        <f t="shared" si="10"/>
        <v>2169.9107695920006</v>
      </c>
      <c r="T83" s="15">
        <f t="shared" si="11"/>
        <v>2279.4912634563966</v>
      </c>
    </row>
    <row r="84" spans="1:20" ht="14.25">
      <c r="A84" s="12" t="s">
        <v>286</v>
      </c>
      <c r="B84" s="12">
        <v>700204</v>
      </c>
      <c r="C84" s="12" t="s">
        <v>287</v>
      </c>
      <c r="D84" s="12" t="s">
        <v>23</v>
      </c>
      <c r="E84" s="12" t="s">
        <v>24</v>
      </c>
      <c r="F84" s="12" t="s">
        <v>288</v>
      </c>
      <c r="G84">
        <v>1855.66</v>
      </c>
      <c r="H84" s="13">
        <f t="shared" si="12"/>
        <v>1989.26752</v>
      </c>
      <c r="I84" s="13">
        <f t="shared" si="1"/>
        <v>2168.3015968000004</v>
      </c>
      <c r="J84" s="13">
        <f t="shared" si="2"/>
        <v>2246.3604542848007</v>
      </c>
      <c r="K84" s="13">
        <f t="shared" si="3"/>
        <v>2475.4892206218506</v>
      </c>
      <c r="L84" s="13">
        <f t="shared" si="4"/>
        <v>2732.197452800336</v>
      </c>
      <c r="M84" s="13">
        <f t="shared" si="5"/>
        <v>2901.866914619237</v>
      </c>
      <c r="N84" s="13">
        <f t="shared" si="6"/>
        <v>3071.6261291244623</v>
      </c>
      <c r="O84" s="13">
        <f t="shared" si="7"/>
        <v>3298.6193000667604</v>
      </c>
      <c r="P84" s="13">
        <f t="shared" si="8"/>
        <v>3525.89416984136</v>
      </c>
      <c r="Q84" s="14" t="s">
        <v>289</v>
      </c>
      <c r="R84" s="15">
        <f t="shared" si="9"/>
        <v>3600.6388680000005</v>
      </c>
      <c r="S84" s="15">
        <f t="shared" si="10"/>
        <v>3758.3468504184007</v>
      </c>
      <c r="T84" s="15">
        <f t="shared" si="11"/>
        <v>3948.14336636453</v>
      </c>
    </row>
    <row r="85" spans="1:20" ht="14.25">
      <c r="A85" s="12" t="s">
        <v>290</v>
      </c>
      <c r="B85" s="12">
        <v>700216</v>
      </c>
      <c r="C85" s="12" t="s">
        <v>291</v>
      </c>
      <c r="D85" s="12" t="s">
        <v>23</v>
      </c>
      <c r="E85" s="12" t="s">
        <v>24</v>
      </c>
      <c r="F85" s="12" t="s">
        <v>274</v>
      </c>
      <c r="G85">
        <v>1071.37</v>
      </c>
      <c r="H85" s="13">
        <f t="shared" si="12"/>
        <v>1148.50864</v>
      </c>
      <c r="I85" s="13">
        <f t="shared" si="1"/>
        <v>1251.8744176</v>
      </c>
      <c r="J85" s="13">
        <f t="shared" si="2"/>
        <v>1296.9418966336</v>
      </c>
      <c r="K85" s="13">
        <f t="shared" si="3"/>
        <v>1429.2299700902272</v>
      </c>
      <c r="L85" s="13">
        <f t="shared" si="4"/>
        <v>1577.4411179885835</v>
      </c>
      <c r="M85" s="13">
        <f t="shared" si="5"/>
        <v>1675.4002114156747</v>
      </c>
      <c r="N85" s="13">
        <f t="shared" si="6"/>
        <v>1773.4111237834916</v>
      </c>
      <c r="O85" s="13">
        <f t="shared" si="7"/>
        <v>1904.4662058310917</v>
      </c>
      <c r="P85" s="13">
        <f t="shared" si="8"/>
        <v>2035.6839274128538</v>
      </c>
      <c r="Q85" s="14" t="s">
        <v>275</v>
      </c>
      <c r="R85" s="15">
        <f t="shared" si="9"/>
        <v>2078.8568400000004</v>
      </c>
      <c r="S85" s="15">
        <f t="shared" si="10"/>
        <v>2169.9107695920006</v>
      </c>
      <c r="T85" s="15">
        <f t="shared" si="11"/>
        <v>2279.4912634563966</v>
      </c>
    </row>
    <row r="86" spans="1:20" ht="14.25">
      <c r="A86" s="12" t="s">
        <v>292</v>
      </c>
      <c r="B86" s="12">
        <v>700218</v>
      </c>
      <c r="C86" s="12" t="s">
        <v>293</v>
      </c>
      <c r="D86" s="12" t="s">
        <v>23</v>
      </c>
      <c r="E86" s="12" t="s">
        <v>24</v>
      </c>
      <c r="F86" s="12" t="s">
        <v>274</v>
      </c>
      <c r="G86">
        <v>1071.37</v>
      </c>
      <c r="H86" s="13">
        <f t="shared" si="12"/>
        <v>1148.50864</v>
      </c>
      <c r="I86" s="13">
        <f t="shared" si="1"/>
        <v>1251.8744176</v>
      </c>
      <c r="J86" s="13">
        <f t="shared" si="2"/>
        <v>1296.9418966336</v>
      </c>
      <c r="K86" s="13">
        <f t="shared" si="3"/>
        <v>1429.2299700902272</v>
      </c>
      <c r="L86" s="13">
        <f t="shared" si="4"/>
        <v>1577.4411179885835</v>
      </c>
      <c r="M86" s="13">
        <f t="shared" si="5"/>
        <v>1675.4002114156747</v>
      </c>
      <c r="N86" s="13">
        <f t="shared" si="6"/>
        <v>1773.4111237834916</v>
      </c>
      <c r="O86" s="13">
        <f t="shared" si="7"/>
        <v>1904.4662058310917</v>
      </c>
      <c r="P86" s="13">
        <f t="shared" si="8"/>
        <v>2035.6839274128538</v>
      </c>
      <c r="Q86" s="14" t="s">
        <v>275</v>
      </c>
      <c r="R86" s="15">
        <f t="shared" si="9"/>
        <v>2078.8568400000004</v>
      </c>
      <c r="S86" s="15">
        <f t="shared" si="10"/>
        <v>2169.9107695920006</v>
      </c>
      <c r="T86" s="15">
        <f t="shared" si="11"/>
        <v>2279.4912634563966</v>
      </c>
    </row>
    <row r="87" spans="1:20" ht="14.25">
      <c r="A87" s="12" t="s">
        <v>294</v>
      </c>
      <c r="B87" s="12"/>
      <c r="C87" s="12" t="s">
        <v>295</v>
      </c>
      <c r="D87" s="12" t="s">
        <v>23</v>
      </c>
      <c r="E87" s="12" t="s">
        <v>24</v>
      </c>
      <c r="F87" s="12" t="s">
        <v>263</v>
      </c>
      <c r="G87">
        <v>1302.5</v>
      </c>
      <c r="H87" s="13">
        <f t="shared" si="12"/>
        <v>1396.28</v>
      </c>
      <c r="I87" s="13">
        <f t="shared" si="1"/>
        <v>1521.9452</v>
      </c>
      <c r="J87" s="13">
        <f t="shared" si="2"/>
        <v>1576.7352272</v>
      </c>
      <c r="K87" s="13">
        <f t="shared" si="3"/>
        <v>1737.5622203744</v>
      </c>
      <c r="L87" s="13">
        <f t="shared" si="4"/>
        <v>1917.7474226272252</v>
      </c>
      <c r="M87" s="13">
        <f t="shared" si="5"/>
        <v>2036.839537572376</v>
      </c>
      <c r="N87" s="13">
        <f t="shared" si="6"/>
        <v>2155.99465052036</v>
      </c>
      <c r="O87" s="13">
        <f t="shared" si="7"/>
        <v>2315.322655193815</v>
      </c>
      <c r="P87" s="13">
        <f t="shared" si="8"/>
        <v>2474.848386136669</v>
      </c>
      <c r="Q87" s="14" t="s">
        <v>264</v>
      </c>
      <c r="R87" s="15">
        <f t="shared" si="9"/>
        <v>2527.3372440000003</v>
      </c>
      <c r="S87" s="15">
        <f t="shared" si="10"/>
        <v>2638.0346152872003</v>
      </c>
      <c r="T87" s="15">
        <f t="shared" si="11"/>
        <v>2771.255363359204</v>
      </c>
    </row>
    <row r="88" spans="1:20" ht="14.25">
      <c r="A88" s="12" t="s">
        <v>296</v>
      </c>
      <c r="B88" s="12"/>
      <c r="C88" s="12" t="s">
        <v>297</v>
      </c>
      <c r="D88" s="12" t="s">
        <v>23</v>
      </c>
      <c r="E88" s="12" t="s">
        <v>24</v>
      </c>
      <c r="F88" s="12" t="s">
        <v>263</v>
      </c>
      <c r="G88">
        <v>1302.5</v>
      </c>
      <c r="H88" s="13">
        <f t="shared" si="12"/>
        <v>1396.28</v>
      </c>
      <c r="I88" s="13">
        <f t="shared" si="1"/>
        <v>1521.9452</v>
      </c>
      <c r="J88" s="13">
        <f t="shared" si="2"/>
        <v>1576.7352272</v>
      </c>
      <c r="K88" s="13">
        <f t="shared" si="3"/>
        <v>1737.5622203744</v>
      </c>
      <c r="L88" s="13">
        <f t="shared" si="4"/>
        <v>1917.7474226272252</v>
      </c>
      <c r="M88" s="13">
        <f t="shared" si="5"/>
        <v>2036.839537572376</v>
      </c>
      <c r="N88" s="13">
        <f t="shared" si="6"/>
        <v>2155.99465052036</v>
      </c>
      <c r="O88" s="13">
        <f t="shared" si="7"/>
        <v>2315.322655193815</v>
      </c>
      <c r="P88" s="13">
        <f t="shared" si="8"/>
        <v>2474.848386136669</v>
      </c>
      <c r="Q88" s="14" t="s">
        <v>264</v>
      </c>
      <c r="R88" s="15">
        <f t="shared" si="9"/>
        <v>2527.3372440000003</v>
      </c>
      <c r="S88" s="15">
        <f t="shared" si="10"/>
        <v>2638.0346152872003</v>
      </c>
      <c r="T88" s="15">
        <f t="shared" si="11"/>
        <v>2771.255363359204</v>
      </c>
    </row>
    <row r="89" spans="1:20" ht="14.25">
      <c r="A89" s="12" t="s">
        <v>298</v>
      </c>
      <c r="B89" s="12"/>
      <c r="C89" s="12" t="s">
        <v>299</v>
      </c>
      <c r="D89" s="12" t="s">
        <v>23</v>
      </c>
      <c r="E89" s="12" t="s">
        <v>24</v>
      </c>
      <c r="F89" s="12" t="s">
        <v>300</v>
      </c>
      <c r="G89">
        <v>3711.18</v>
      </c>
      <c r="H89" s="13">
        <f t="shared" si="12"/>
        <v>3978.38496</v>
      </c>
      <c r="I89" s="13">
        <f t="shared" si="1"/>
        <v>4336.4396064</v>
      </c>
      <c r="J89" s="13">
        <f t="shared" si="2"/>
        <v>4492.551432230401</v>
      </c>
      <c r="K89" s="13">
        <f t="shared" si="3"/>
        <v>4950.791678317902</v>
      </c>
      <c r="L89" s="13">
        <f t="shared" si="4"/>
        <v>5464.188775359467</v>
      </c>
      <c r="M89" s="13">
        <f t="shared" si="5"/>
        <v>5803.51489830929</v>
      </c>
      <c r="N89" s="13">
        <f t="shared" si="6"/>
        <v>6143.0205198603835</v>
      </c>
      <c r="O89" s="13">
        <f t="shared" si="7"/>
        <v>6596.989736278067</v>
      </c>
      <c r="P89" s="13">
        <f t="shared" si="8"/>
        <v>7051.522329107625</v>
      </c>
      <c r="Q89" s="14" t="s">
        <v>301</v>
      </c>
      <c r="R89" s="15">
        <f t="shared" si="9"/>
        <v>7201.012224000001</v>
      </c>
      <c r="S89" s="15">
        <f t="shared" si="10"/>
        <v>7516.416559411202</v>
      </c>
      <c r="T89" s="15">
        <f t="shared" si="11"/>
        <v>7895.995595661468</v>
      </c>
    </row>
    <row r="90" spans="1:20" ht="14.25">
      <c r="A90" s="12" t="s">
        <v>302</v>
      </c>
      <c r="B90" s="12"/>
      <c r="C90" s="12" t="s">
        <v>303</v>
      </c>
      <c r="D90" s="12" t="s">
        <v>23</v>
      </c>
      <c r="E90" s="12" t="s">
        <v>24</v>
      </c>
      <c r="F90" s="12" t="s">
        <v>304</v>
      </c>
      <c r="G90">
        <v>1617.6</v>
      </c>
      <c r="H90" s="13">
        <f t="shared" si="12"/>
        <v>1734.0672</v>
      </c>
      <c r="I90" s="13">
        <f t="shared" si="1"/>
        <v>1890.133248</v>
      </c>
      <c r="J90" s="13">
        <f t="shared" si="2"/>
        <v>1958.1780449280002</v>
      </c>
      <c r="K90" s="13">
        <f t="shared" si="3"/>
        <v>2157.9122055106563</v>
      </c>
      <c r="L90" s="13">
        <f t="shared" si="4"/>
        <v>2381.687701222111</v>
      </c>
      <c r="M90" s="13">
        <f t="shared" si="5"/>
        <v>2529.5905074680045</v>
      </c>
      <c r="N90" s="13">
        <f t="shared" si="6"/>
        <v>2677.5715521548827</v>
      </c>
      <c r="O90" s="13">
        <f t="shared" si="7"/>
        <v>2875.444089859129</v>
      </c>
      <c r="P90" s="13">
        <f t="shared" si="8"/>
        <v>3073.562187650423</v>
      </c>
      <c r="Q90" s="14" t="s">
        <v>305</v>
      </c>
      <c r="R90" s="15">
        <f t="shared" si="9"/>
        <v>3138.739896</v>
      </c>
      <c r="S90" s="15">
        <f t="shared" si="10"/>
        <v>3276.2167034448003</v>
      </c>
      <c r="T90" s="15">
        <f t="shared" si="11"/>
        <v>3441.6656469687628</v>
      </c>
    </row>
    <row r="91" spans="1:20" ht="14.25">
      <c r="A91" s="12" t="s">
        <v>306</v>
      </c>
      <c r="B91" s="12"/>
      <c r="C91" s="12" t="s">
        <v>307</v>
      </c>
      <c r="D91" s="12" t="s">
        <v>23</v>
      </c>
      <c r="E91" s="12" t="s">
        <v>24</v>
      </c>
      <c r="F91" s="12" t="s">
        <v>308</v>
      </c>
      <c r="G91">
        <v>966.34</v>
      </c>
      <c r="H91" s="13">
        <f t="shared" si="12"/>
        <v>1035.91648</v>
      </c>
      <c r="I91" s="13">
        <f t="shared" si="1"/>
        <v>1129.1489632000003</v>
      </c>
      <c r="J91" s="13">
        <f t="shared" si="2"/>
        <v>1169.7983258752004</v>
      </c>
      <c r="K91" s="13">
        <f t="shared" si="3"/>
        <v>1289.1177551144708</v>
      </c>
      <c r="L91" s="13">
        <f t="shared" si="4"/>
        <v>1422.7992663198413</v>
      </c>
      <c r="M91" s="13">
        <f t="shared" si="5"/>
        <v>1511.1551007583034</v>
      </c>
      <c r="N91" s="13">
        <f t="shared" si="6"/>
        <v>1599.5576741526643</v>
      </c>
      <c r="O91" s="13">
        <f t="shared" si="7"/>
        <v>1717.7649862725464</v>
      </c>
      <c r="P91" s="13">
        <f t="shared" si="8"/>
        <v>1836.1189938267248</v>
      </c>
      <c r="Q91" s="14" t="s">
        <v>309</v>
      </c>
      <c r="R91" s="15">
        <f t="shared" si="9"/>
        <v>1875.045744</v>
      </c>
      <c r="S91" s="15">
        <f t="shared" si="10"/>
        <v>1957.1727475872</v>
      </c>
      <c r="T91" s="15">
        <f t="shared" si="11"/>
        <v>2056.009971340354</v>
      </c>
    </row>
    <row r="92" spans="1:20" ht="38.25" customHeight="1">
      <c r="A92" s="12" t="s">
        <v>310</v>
      </c>
      <c r="B92" s="12"/>
      <c r="C92" s="16" t="s">
        <v>311</v>
      </c>
      <c r="D92" s="12" t="s">
        <v>23</v>
      </c>
      <c r="E92" s="12" t="s">
        <v>24</v>
      </c>
      <c r="F92" s="12" t="s">
        <v>312</v>
      </c>
      <c r="G92">
        <v>1127.34</v>
      </c>
      <c r="H92" s="13">
        <f t="shared" si="12"/>
        <v>1208.50848</v>
      </c>
      <c r="I92" s="13">
        <f t="shared" si="1"/>
        <v>1317.2742432</v>
      </c>
      <c r="J92" s="13">
        <f t="shared" si="2"/>
        <v>1364.6961159552</v>
      </c>
      <c r="K92" s="13">
        <f t="shared" si="3"/>
        <v>1503.8951197826304</v>
      </c>
      <c r="L92" s="13">
        <f t="shared" si="4"/>
        <v>1659.8490437040891</v>
      </c>
      <c r="M92" s="13">
        <f t="shared" si="5"/>
        <v>1762.925669318113</v>
      </c>
      <c r="N92" s="13">
        <f t="shared" si="6"/>
        <v>1866.0568209732226</v>
      </c>
      <c r="O92" s="13">
        <f t="shared" si="7"/>
        <v>2003.9584200431439</v>
      </c>
      <c r="P92" s="13">
        <f t="shared" si="8"/>
        <v>2142.0311551841164</v>
      </c>
      <c r="Q92" s="14" t="s">
        <v>313</v>
      </c>
      <c r="R92" s="15">
        <f t="shared" si="9"/>
        <v>2187.4410360000006</v>
      </c>
      <c r="S92" s="15">
        <f t="shared" si="10"/>
        <v>2283.2509533768007</v>
      </c>
      <c r="T92" s="15">
        <f t="shared" si="11"/>
        <v>2398.555126522329</v>
      </c>
    </row>
    <row r="93" spans="1:20" ht="38.25" customHeight="1">
      <c r="A93" s="12" t="s">
        <v>314</v>
      </c>
      <c r="B93" s="12"/>
      <c r="C93" s="16" t="s">
        <v>315</v>
      </c>
      <c r="D93" s="12" t="s">
        <v>23</v>
      </c>
      <c r="E93" s="12" t="s">
        <v>24</v>
      </c>
      <c r="F93" s="12" t="s">
        <v>312</v>
      </c>
      <c r="G93">
        <v>1127.34</v>
      </c>
      <c r="H93" s="13">
        <f t="shared" si="12"/>
        <v>1208.50848</v>
      </c>
      <c r="I93" s="13">
        <f t="shared" si="1"/>
        <v>1317.2742432</v>
      </c>
      <c r="J93" s="13">
        <f t="shared" si="2"/>
        <v>1364.6961159552</v>
      </c>
      <c r="K93" s="13">
        <f t="shared" si="3"/>
        <v>1503.8951197826304</v>
      </c>
      <c r="L93" s="13">
        <f t="shared" si="4"/>
        <v>1659.8490437040891</v>
      </c>
      <c r="M93" s="13">
        <f t="shared" si="5"/>
        <v>1762.925669318113</v>
      </c>
      <c r="N93" s="13">
        <f t="shared" si="6"/>
        <v>1866.0568209732226</v>
      </c>
      <c r="O93" s="13">
        <f t="shared" si="7"/>
        <v>2003.9584200431439</v>
      </c>
      <c r="P93" s="13">
        <f t="shared" si="8"/>
        <v>2142.0311551841164</v>
      </c>
      <c r="Q93" s="14" t="s">
        <v>313</v>
      </c>
      <c r="R93" s="15">
        <f t="shared" si="9"/>
        <v>2187.4410360000006</v>
      </c>
      <c r="S93" s="15">
        <f t="shared" si="10"/>
        <v>2283.2509533768007</v>
      </c>
      <c r="T93" s="15">
        <f t="shared" si="11"/>
        <v>2398.555126522329</v>
      </c>
    </row>
    <row r="94" spans="1:20" ht="14.25">
      <c r="A94" s="12" t="s">
        <v>316</v>
      </c>
      <c r="B94" s="12"/>
      <c r="C94" s="12" t="s">
        <v>317</v>
      </c>
      <c r="D94" s="12" t="s">
        <v>23</v>
      </c>
      <c r="E94" s="12" t="s">
        <v>24</v>
      </c>
      <c r="F94" s="12" t="s">
        <v>101</v>
      </c>
      <c r="G94">
        <v>1771.49</v>
      </c>
      <c r="H94" s="13">
        <f t="shared" si="12"/>
        <v>1899.03728</v>
      </c>
      <c r="I94" s="13">
        <f t="shared" si="1"/>
        <v>2069.9506352000003</v>
      </c>
      <c r="J94" s="13">
        <f t="shared" si="2"/>
        <v>2144.4688580672005</v>
      </c>
      <c r="K94" s="13">
        <f t="shared" si="3"/>
        <v>2363.2046815900553</v>
      </c>
      <c r="L94" s="13">
        <f t="shared" si="4"/>
        <v>2608.2690070709436</v>
      </c>
      <c r="M94" s="13">
        <f t="shared" si="5"/>
        <v>2770.2425124100496</v>
      </c>
      <c r="N94" s="13">
        <f t="shared" si="6"/>
        <v>2932.3016993860374</v>
      </c>
      <c r="O94" s="13">
        <f t="shared" si="7"/>
        <v>3148.9987949706656</v>
      </c>
      <c r="P94" s="13">
        <f t="shared" si="8"/>
        <v>3365.9648119441445</v>
      </c>
      <c r="Q94" s="14" t="s">
        <v>102</v>
      </c>
      <c r="R94" s="15">
        <f t="shared" si="9"/>
        <v>3437.3285640000004</v>
      </c>
      <c r="S94" s="15">
        <f t="shared" si="10"/>
        <v>3587.8835551032007</v>
      </c>
      <c r="T94" s="15">
        <f t="shared" si="11"/>
        <v>3769.071674635912</v>
      </c>
    </row>
    <row r="95" spans="1:20" ht="14.25">
      <c r="A95" s="12" t="s">
        <v>318</v>
      </c>
      <c r="B95" s="12">
        <v>700215</v>
      </c>
      <c r="C95" s="12" t="s">
        <v>319</v>
      </c>
      <c r="D95" s="12" t="s">
        <v>23</v>
      </c>
      <c r="E95" s="12" t="s">
        <v>24</v>
      </c>
      <c r="F95" s="12" t="s">
        <v>320</v>
      </c>
      <c r="G95">
        <v>2443.92</v>
      </c>
      <c r="H95" s="13">
        <f t="shared" si="12"/>
        <v>2619.8822400000004</v>
      </c>
      <c r="I95" s="13">
        <f t="shared" si="1"/>
        <v>2855.6716416000004</v>
      </c>
      <c r="J95" s="13">
        <f t="shared" si="2"/>
        <v>2958.4758206976003</v>
      </c>
      <c r="K95" s="13">
        <f t="shared" si="3"/>
        <v>3260.2403544087556</v>
      </c>
      <c r="L95" s="13">
        <f t="shared" si="4"/>
        <v>3598.3272791609434</v>
      </c>
      <c r="M95" s="13">
        <f t="shared" si="5"/>
        <v>3821.783403196838</v>
      </c>
      <c r="N95" s="13">
        <f t="shared" si="6"/>
        <v>4045.3577322838532</v>
      </c>
      <c r="O95" s="13">
        <f t="shared" si="7"/>
        <v>4344.3096686996305</v>
      </c>
      <c r="P95" s="13">
        <f t="shared" si="8"/>
        <v>4643.632604873035</v>
      </c>
      <c r="Q95" s="14" t="s">
        <v>321</v>
      </c>
      <c r="R95" s="15">
        <f t="shared" si="9"/>
        <v>4742.064744</v>
      </c>
      <c r="S95" s="15">
        <f t="shared" si="10"/>
        <v>4949.767179787201</v>
      </c>
      <c r="T95" s="15">
        <f t="shared" si="11"/>
        <v>5199.730422366454</v>
      </c>
    </row>
    <row r="96" spans="1:20" ht="14.25">
      <c r="A96" s="12" t="s">
        <v>322</v>
      </c>
      <c r="B96" s="12">
        <v>701002</v>
      </c>
      <c r="C96" s="12" t="s">
        <v>323</v>
      </c>
      <c r="D96" s="12" t="s">
        <v>23</v>
      </c>
      <c r="E96" s="12" t="s">
        <v>24</v>
      </c>
      <c r="F96" s="12" t="s">
        <v>324</v>
      </c>
      <c r="G96">
        <v>1529.99</v>
      </c>
      <c r="H96" s="13">
        <f t="shared" si="12"/>
        <v>1640.14928</v>
      </c>
      <c r="I96" s="13">
        <f t="shared" si="1"/>
        <v>1787.7627152000002</v>
      </c>
      <c r="J96" s="13">
        <f t="shared" si="2"/>
        <v>1852.1221729472004</v>
      </c>
      <c r="K96" s="13">
        <f t="shared" si="3"/>
        <v>2041.038634587815</v>
      </c>
      <c r="L96" s="13">
        <f t="shared" si="4"/>
        <v>2252.694340994571</v>
      </c>
      <c r="M96" s="13">
        <f t="shared" si="5"/>
        <v>2392.586659570334</v>
      </c>
      <c r="N96" s="13">
        <f t="shared" si="6"/>
        <v>2532.5529791551985</v>
      </c>
      <c r="O96" s="13">
        <f t="shared" si="7"/>
        <v>2719.7086443147678</v>
      </c>
      <c r="P96" s="13">
        <f t="shared" si="8"/>
        <v>2907.0965699080552</v>
      </c>
      <c r="Q96" s="14" t="s">
        <v>325</v>
      </c>
      <c r="R96" s="15">
        <f t="shared" si="9"/>
        <v>2968.7407320000007</v>
      </c>
      <c r="S96" s="15">
        <f t="shared" si="10"/>
        <v>3098.771576061601</v>
      </c>
      <c r="T96" s="15">
        <f t="shared" si="11"/>
        <v>3255.259540652712</v>
      </c>
    </row>
    <row r="97" spans="1:20" ht="14.25">
      <c r="A97" s="12" t="s">
        <v>326</v>
      </c>
      <c r="B97" s="12">
        <v>701003</v>
      </c>
      <c r="C97" s="12" t="s">
        <v>327</v>
      </c>
      <c r="D97" s="12" t="s">
        <v>23</v>
      </c>
      <c r="E97" s="12" t="s">
        <v>24</v>
      </c>
      <c r="F97" s="12" t="s">
        <v>101</v>
      </c>
      <c r="G97">
        <v>1771.49</v>
      </c>
      <c r="H97" s="13">
        <f t="shared" si="12"/>
        <v>1899.03728</v>
      </c>
      <c r="I97" s="13">
        <f t="shared" si="1"/>
        <v>2069.9506352000003</v>
      </c>
      <c r="J97" s="13">
        <f t="shared" si="2"/>
        <v>2144.4688580672005</v>
      </c>
      <c r="K97" s="13">
        <f t="shared" si="3"/>
        <v>2363.2046815900553</v>
      </c>
      <c r="L97" s="13">
        <f t="shared" si="4"/>
        <v>2608.2690070709436</v>
      </c>
      <c r="M97" s="13">
        <f t="shared" si="5"/>
        <v>2770.2425124100496</v>
      </c>
      <c r="N97" s="13">
        <f t="shared" si="6"/>
        <v>2932.3016993860374</v>
      </c>
      <c r="O97" s="13">
        <f t="shared" si="7"/>
        <v>3148.9987949706656</v>
      </c>
      <c r="P97" s="13">
        <f t="shared" si="8"/>
        <v>3365.9648119441445</v>
      </c>
      <c r="Q97" s="14" t="s">
        <v>102</v>
      </c>
      <c r="R97" s="15">
        <f t="shared" si="9"/>
        <v>3437.3285640000004</v>
      </c>
      <c r="S97" s="15">
        <f t="shared" si="10"/>
        <v>3587.8835551032007</v>
      </c>
      <c r="T97" s="15">
        <f t="shared" si="11"/>
        <v>3769.071674635912</v>
      </c>
    </row>
    <row r="98" spans="1:20" ht="14.25">
      <c r="A98" s="12" t="s">
        <v>328</v>
      </c>
      <c r="B98" s="12">
        <v>700212</v>
      </c>
      <c r="C98" s="12" t="s">
        <v>329</v>
      </c>
      <c r="D98" s="12" t="s">
        <v>23</v>
      </c>
      <c r="E98" s="12" t="s">
        <v>24</v>
      </c>
      <c r="F98" s="12" t="s">
        <v>320</v>
      </c>
      <c r="G98">
        <v>2443.92</v>
      </c>
      <c r="H98" s="13">
        <f t="shared" si="12"/>
        <v>2619.8822400000004</v>
      </c>
      <c r="I98" s="13">
        <f t="shared" si="1"/>
        <v>2855.6716416000004</v>
      </c>
      <c r="J98" s="13">
        <f t="shared" si="2"/>
        <v>2958.4758206976003</v>
      </c>
      <c r="K98" s="13">
        <f t="shared" si="3"/>
        <v>3260.2403544087556</v>
      </c>
      <c r="L98" s="13">
        <f t="shared" si="4"/>
        <v>3598.3272791609434</v>
      </c>
      <c r="M98" s="13">
        <f t="shared" si="5"/>
        <v>3821.783403196838</v>
      </c>
      <c r="N98" s="13">
        <f t="shared" si="6"/>
        <v>4045.3577322838532</v>
      </c>
      <c r="O98" s="13">
        <f t="shared" si="7"/>
        <v>4344.3096686996305</v>
      </c>
      <c r="P98" s="13">
        <f t="shared" si="8"/>
        <v>4643.632604873035</v>
      </c>
      <c r="Q98" s="14" t="s">
        <v>321</v>
      </c>
      <c r="R98" s="15">
        <f t="shared" si="9"/>
        <v>4742.064744</v>
      </c>
      <c r="S98" s="15">
        <f t="shared" si="10"/>
        <v>4949.767179787201</v>
      </c>
      <c r="T98" s="15">
        <f t="shared" si="11"/>
        <v>5199.730422366454</v>
      </c>
    </row>
    <row r="99" spans="1:20" ht="14.25">
      <c r="A99" s="12" t="s">
        <v>330</v>
      </c>
      <c r="B99" s="12">
        <v>702003</v>
      </c>
      <c r="C99" s="12" t="s">
        <v>331</v>
      </c>
      <c r="D99" s="12" t="s">
        <v>23</v>
      </c>
      <c r="E99" s="12" t="s">
        <v>24</v>
      </c>
      <c r="F99" s="12" t="s">
        <v>169</v>
      </c>
      <c r="G99">
        <v>1691.91</v>
      </c>
      <c r="H99" s="13">
        <f t="shared" si="12"/>
        <v>1813.7275200000001</v>
      </c>
      <c r="I99" s="13">
        <f t="shared" si="1"/>
        <v>1976.9629968000004</v>
      </c>
      <c r="J99" s="13">
        <f t="shared" si="2"/>
        <v>2048.1336646848004</v>
      </c>
      <c r="K99" s="13">
        <f t="shared" si="3"/>
        <v>2257.0432984826502</v>
      </c>
      <c r="L99" s="13">
        <f t="shared" si="4"/>
        <v>2491.098688535301</v>
      </c>
      <c r="M99" s="13">
        <f t="shared" si="5"/>
        <v>2645.795917093343</v>
      </c>
      <c r="N99" s="13">
        <f t="shared" si="6"/>
        <v>2800.5749782433036</v>
      </c>
      <c r="O99" s="13">
        <f t="shared" si="7"/>
        <v>3007.537469135484</v>
      </c>
      <c r="P99" s="13">
        <f t="shared" si="8"/>
        <v>3214.756800758919</v>
      </c>
      <c r="Q99" s="14" t="s">
        <v>170</v>
      </c>
      <c r="R99" s="15">
        <f t="shared" si="9"/>
        <v>3282.9231240000004</v>
      </c>
      <c r="S99" s="15">
        <f t="shared" si="10"/>
        <v>3426.7151568312006</v>
      </c>
      <c r="T99" s="15">
        <f t="shared" si="11"/>
        <v>3599.7642722511764</v>
      </c>
    </row>
    <row r="100" spans="1:20" ht="14.25">
      <c r="A100" s="12" t="s">
        <v>332</v>
      </c>
      <c r="B100" s="12"/>
      <c r="C100" s="12" t="s">
        <v>333</v>
      </c>
      <c r="D100" s="12" t="s">
        <v>23</v>
      </c>
      <c r="E100" s="12" t="s">
        <v>24</v>
      </c>
      <c r="F100" s="12" t="s">
        <v>334</v>
      </c>
      <c r="G100">
        <v>865.73</v>
      </c>
      <c r="H100" s="13">
        <f t="shared" si="12"/>
        <v>928.0625600000001</v>
      </c>
      <c r="I100" s="13">
        <f t="shared" si="1"/>
        <v>1011.5881904000001</v>
      </c>
      <c r="J100" s="13">
        <f t="shared" si="2"/>
        <v>1048.0053652544002</v>
      </c>
      <c r="K100" s="13">
        <f t="shared" si="3"/>
        <v>1154.9019125103491</v>
      </c>
      <c r="L100" s="13">
        <f t="shared" si="4"/>
        <v>1274.6652408376722</v>
      </c>
      <c r="M100" s="13">
        <f t="shared" si="5"/>
        <v>1353.8219522936918</v>
      </c>
      <c r="N100" s="13">
        <f t="shared" si="6"/>
        <v>1433.0205365028728</v>
      </c>
      <c r="O100" s="13">
        <f t="shared" si="7"/>
        <v>1538.9207541504352</v>
      </c>
      <c r="P100" s="13">
        <f t="shared" si="8"/>
        <v>1644.9523941114</v>
      </c>
      <c r="Q100" s="14" t="s">
        <v>335</v>
      </c>
      <c r="R100" s="15">
        <f t="shared" si="9"/>
        <v>1679.8331520000002</v>
      </c>
      <c r="S100" s="15">
        <f t="shared" si="10"/>
        <v>1753.4098440576004</v>
      </c>
      <c r="T100" s="15">
        <f t="shared" si="11"/>
        <v>1841.957041182509</v>
      </c>
    </row>
    <row r="101" spans="1:20" ht="14.25">
      <c r="A101" s="12" t="s">
        <v>336</v>
      </c>
      <c r="B101" s="12"/>
      <c r="C101" s="12" t="s">
        <v>337</v>
      </c>
      <c r="D101" s="12" t="s">
        <v>23</v>
      </c>
      <c r="E101" s="12" t="s">
        <v>24</v>
      </c>
      <c r="F101" s="12" t="s">
        <v>338</v>
      </c>
      <c r="G101">
        <v>2368.57</v>
      </c>
      <c r="H101" s="13">
        <f t="shared" si="12"/>
        <v>2539.1070400000003</v>
      </c>
      <c r="I101" s="13">
        <f t="shared" si="1"/>
        <v>2767.6266736000007</v>
      </c>
      <c r="J101" s="13">
        <f t="shared" si="2"/>
        <v>2867.261233849601</v>
      </c>
      <c r="K101" s="13">
        <f t="shared" si="3"/>
        <v>3159.7218797022606</v>
      </c>
      <c r="L101" s="13">
        <f t="shared" si="4"/>
        <v>3487.385038627385</v>
      </c>
      <c r="M101" s="13">
        <f t="shared" si="5"/>
        <v>3703.9516495261455</v>
      </c>
      <c r="N101" s="13">
        <f t="shared" si="6"/>
        <v>3920.632821023425</v>
      </c>
      <c r="O101" s="13">
        <f t="shared" si="7"/>
        <v>4210.367586497056</v>
      </c>
      <c r="P101" s="13">
        <f t="shared" si="8"/>
        <v>4500.461913206704</v>
      </c>
      <c r="Q101" s="14" t="s">
        <v>339</v>
      </c>
      <c r="R101" s="15">
        <f t="shared" si="9"/>
        <v>4595.85954</v>
      </c>
      <c r="S101" s="15">
        <f t="shared" si="10"/>
        <v>4797.158187852001</v>
      </c>
      <c r="T101" s="15">
        <f t="shared" si="11"/>
        <v>5039.414676338527</v>
      </c>
    </row>
    <row r="102" spans="1:20" ht="14.25">
      <c r="A102" s="12" t="s">
        <v>340</v>
      </c>
      <c r="B102" s="12">
        <v>702502</v>
      </c>
      <c r="C102" s="12" t="s">
        <v>341</v>
      </c>
      <c r="D102" s="12" t="s">
        <v>23</v>
      </c>
      <c r="E102" s="12" t="s">
        <v>24</v>
      </c>
      <c r="F102" s="12" t="s">
        <v>165</v>
      </c>
      <c r="G102">
        <v>1610.58</v>
      </c>
      <c r="H102" s="13">
        <f t="shared" si="12"/>
        <v>1726.54176</v>
      </c>
      <c r="I102" s="13">
        <f t="shared" si="1"/>
        <v>1881.9305184000002</v>
      </c>
      <c r="J102" s="13">
        <f t="shared" si="2"/>
        <v>1949.6800170624003</v>
      </c>
      <c r="K102" s="13">
        <f t="shared" si="3"/>
        <v>2148.5473788027653</v>
      </c>
      <c r="L102" s="13">
        <f t="shared" si="4"/>
        <v>2371.3517419846116</v>
      </c>
      <c r="M102" s="13">
        <f t="shared" si="5"/>
        <v>2518.612685161856</v>
      </c>
      <c r="N102" s="13">
        <f t="shared" si="6"/>
        <v>2665.951527243825</v>
      </c>
      <c r="O102" s="13">
        <f t="shared" si="7"/>
        <v>2862.9653451071435</v>
      </c>
      <c r="P102" s="13">
        <f t="shared" si="8"/>
        <v>3060.2236573850255</v>
      </c>
      <c r="Q102" s="14" t="s">
        <v>166</v>
      </c>
      <c r="R102" s="15">
        <f t="shared" si="9"/>
        <v>3125.096664</v>
      </c>
      <c r="S102" s="15">
        <f t="shared" si="10"/>
        <v>3261.9758978832006</v>
      </c>
      <c r="T102" s="15">
        <f t="shared" si="11"/>
        <v>3426.705680726302</v>
      </c>
    </row>
    <row r="103" spans="1:20" ht="14.25">
      <c r="A103" s="12" t="s">
        <v>342</v>
      </c>
      <c r="B103" s="12">
        <v>702501</v>
      </c>
      <c r="C103" s="12" t="s">
        <v>343</v>
      </c>
      <c r="D103" s="12" t="s">
        <v>23</v>
      </c>
      <c r="E103" s="12" t="s">
        <v>24</v>
      </c>
      <c r="F103" s="12" t="s">
        <v>245</v>
      </c>
      <c r="G103">
        <v>826.09</v>
      </c>
      <c r="H103" s="13">
        <f t="shared" si="12"/>
        <v>885.5684800000001</v>
      </c>
      <c r="I103" s="13">
        <f t="shared" si="1"/>
        <v>965.2696432000002</v>
      </c>
      <c r="J103" s="13">
        <f t="shared" si="2"/>
        <v>1000.0193503552002</v>
      </c>
      <c r="K103" s="13">
        <f t="shared" si="3"/>
        <v>1102.0213240914306</v>
      </c>
      <c r="L103" s="13">
        <f t="shared" si="4"/>
        <v>1216.300935399712</v>
      </c>
      <c r="M103" s="13">
        <f t="shared" si="5"/>
        <v>1291.8332234880343</v>
      </c>
      <c r="N103" s="13">
        <f t="shared" si="6"/>
        <v>1367.4054670620842</v>
      </c>
      <c r="O103" s="13">
        <f t="shared" si="7"/>
        <v>1468.4567310779723</v>
      </c>
      <c r="P103" s="13">
        <f t="shared" si="8"/>
        <v>1569.6333998492446</v>
      </c>
      <c r="Q103" s="14" t="s">
        <v>246</v>
      </c>
      <c r="R103" s="15">
        <f t="shared" si="9"/>
        <v>1602.9061560000002</v>
      </c>
      <c r="S103" s="15">
        <f t="shared" si="10"/>
        <v>1673.1134456328004</v>
      </c>
      <c r="T103" s="15">
        <f t="shared" si="11"/>
        <v>1757.605674637257</v>
      </c>
    </row>
    <row r="104" spans="1:20" ht="14.25">
      <c r="A104" s="12" t="s">
        <v>344</v>
      </c>
      <c r="B104" s="12"/>
      <c r="C104" s="12" t="s">
        <v>345</v>
      </c>
      <c r="D104" s="12" t="s">
        <v>23</v>
      </c>
      <c r="E104" s="12" t="s">
        <v>24</v>
      </c>
      <c r="F104" s="12" t="s">
        <v>346</v>
      </c>
      <c r="G104">
        <v>3221.02</v>
      </c>
      <c r="H104" s="13">
        <f t="shared" si="12"/>
        <v>3452.9334400000002</v>
      </c>
      <c r="I104" s="13">
        <f t="shared" si="1"/>
        <v>3763.6974496000007</v>
      </c>
      <c r="J104" s="13">
        <f t="shared" si="2"/>
        <v>3899.190557785601</v>
      </c>
      <c r="K104" s="13">
        <f t="shared" si="3"/>
        <v>4296.907994679733</v>
      </c>
      <c r="L104" s="13">
        <f t="shared" si="4"/>
        <v>4742.497353728021</v>
      </c>
      <c r="M104" s="13">
        <f t="shared" si="5"/>
        <v>5037.006439394531</v>
      </c>
      <c r="N104" s="13">
        <f t="shared" si="6"/>
        <v>5331.671316099111</v>
      </c>
      <c r="O104" s="13">
        <f t="shared" si="7"/>
        <v>5725.681826358836</v>
      </c>
      <c r="P104" s="13">
        <f t="shared" si="8"/>
        <v>6120.181304194959</v>
      </c>
      <c r="Q104" s="14" t="s">
        <v>347</v>
      </c>
      <c r="R104" s="15">
        <f t="shared" si="9"/>
        <v>6249.917604000001</v>
      </c>
      <c r="S104" s="15">
        <f t="shared" si="10"/>
        <v>6523.663995055202</v>
      </c>
      <c r="T104" s="15">
        <f t="shared" si="11"/>
        <v>6853.1090268054895</v>
      </c>
    </row>
    <row r="105" spans="1:20" ht="14.25">
      <c r="A105" s="12" t="s">
        <v>348</v>
      </c>
      <c r="B105" s="12">
        <v>427013</v>
      </c>
      <c r="C105" s="12" t="s">
        <v>349</v>
      </c>
      <c r="D105" s="12" t="s">
        <v>23</v>
      </c>
      <c r="E105" s="12" t="s">
        <v>24</v>
      </c>
      <c r="F105" s="12" t="s">
        <v>350</v>
      </c>
      <c r="G105">
        <v>1235.67</v>
      </c>
      <c r="H105" s="13">
        <f t="shared" si="12"/>
        <v>1324.6382400000002</v>
      </c>
      <c r="I105" s="13">
        <f t="shared" si="1"/>
        <v>1443.8556816000003</v>
      </c>
      <c r="J105" s="13">
        <f t="shared" si="2"/>
        <v>1495.8344861376004</v>
      </c>
      <c r="K105" s="13">
        <f t="shared" si="3"/>
        <v>1648.4096037236357</v>
      </c>
      <c r="L105" s="13">
        <f t="shared" si="4"/>
        <v>1819.3496796297766</v>
      </c>
      <c r="M105" s="13">
        <f t="shared" si="5"/>
        <v>1932.3312947347858</v>
      </c>
      <c r="N105" s="13">
        <f t="shared" si="6"/>
        <v>2045.3726754767708</v>
      </c>
      <c r="O105" s="13">
        <f t="shared" si="7"/>
        <v>2196.525716194504</v>
      </c>
      <c r="P105" s="13">
        <f t="shared" si="8"/>
        <v>2347.8663380403054</v>
      </c>
      <c r="Q105" s="13">
        <v>2347.87</v>
      </c>
      <c r="R105" s="15">
        <f t="shared" si="9"/>
        <v>2397.644844</v>
      </c>
      <c r="S105" s="15">
        <f t="shared" si="10"/>
        <v>2502.6616881672003</v>
      </c>
      <c r="T105" s="15">
        <f t="shared" si="11"/>
        <v>2629.0461034196437</v>
      </c>
    </row>
    <row r="106" spans="1:20" ht="14.25">
      <c r="A106" s="12"/>
      <c r="B106" s="12">
        <v>700705</v>
      </c>
      <c r="C106" s="12" t="s">
        <v>351</v>
      </c>
      <c r="D106" s="12" t="s">
        <v>23</v>
      </c>
      <c r="E106" s="12" t="s">
        <v>24</v>
      </c>
      <c r="F106" s="12"/>
      <c r="H106" s="13"/>
      <c r="I106" s="13"/>
      <c r="J106" s="13"/>
      <c r="K106" s="13"/>
      <c r="L106" s="13"/>
      <c r="M106" s="13">
        <v>5403.42</v>
      </c>
      <c r="N106" s="13">
        <f t="shared" si="6"/>
        <v>5719.5200700000005</v>
      </c>
      <c r="O106" s="13">
        <f t="shared" si="7"/>
        <v>6142.192603173001</v>
      </c>
      <c r="P106" s="13">
        <f t="shared" si="8"/>
        <v>6565.38967353162</v>
      </c>
      <c r="Q106" s="13">
        <v>6565.39</v>
      </c>
      <c r="R106" s="15">
        <f t="shared" si="9"/>
        <v>6704.576268000001</v>
      </c>
      <c r="S106" s="15">
        <f t="shared" si="10"/>
        <v>6998.236708538401</v>
      </c>
      <c r="T106" s="15">
        <f t="shared" si="11"/>
        <v>7351.64766231959</v>
      </c>
    </row>
    <row r="107" spans="1:20" ht="14.25">
      <c r="A107" s="12"/>
      <c r="B107" s="12">
        <v>701609</v>
      </c>
      <c r="C107" s="12" t="s">
        <v>352</v>
      </c>
      <c r="D107" s="12" t="s">
        <v>23</v>
      </c>
      <c r="E107" s="12" t="s">
        <v>24</v>
      </c>
      <c r="F107" s="12"/>
      <c r="H107" s="13"/>
      <c r="I107" s="13"/>
      <c r="J107" s="13"/>
      <c r="K107" s="13"/>
      <c r="L107" s="13"/>
      <c r="M107" s="13">
        <v>8926.35</v>
      </c>
      <c r="N107" s="13">
        <f t="shared" si="6"/>
        <v>9448.541475</v>
      </c>
      <c r="O107" s="13">
        <f t="shared" si="7"/>
        <v>10146.7886900025</v>
      </c>
      <c r="P107" s="13">
        <f t="shared" si="8"/>
        <v>10845.902430743672</v>
      </c>
      <c r="Q107" s="13">
        <v>10845.9</v>
      </c>
      <c r="R107" s="15">
        <f t="shared" si="9"/>
        <v>11075.83308</v>
      </c>
      <c r="S107" s="15">
        <f t="shared" si="10"/>
        <v>11560.954568904</v>
      </c>
      <c r="T107" s="15">
        <f t="shared" si="11"/>
        <v>12144.782774633652</v>
      </c>
    </row>
    <row r="108" spans="8:20" ht="14.25"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5"/>
      <c r="T108" s="15"/>
    </row>
    <row r="109" spans="1:20" ht="14.25">
      <c r="A109" s="12">
        <v>1850119</v>
      </c>
      <c r="B109" s="12">
        <v>700814</v>
      </c>
      <c r="C109" s="12" t="s">
        <v>353</v>
      </c>
      <c r="D109" s="12" t="s">
        <v>23</v>
      </c>
      <c r="E109" s="12" t="s">
        <v>24</v>
      </c>
      <c r="F109" s="20">
        <v>2448.05</v>
      </c>
      <c r="G109">
        <v>2448.05</v>
      </c>
      <c r="H109" s="13">
        <f aca="true" t="shared" si="13" ref="H109:H110">G109*1.072</f>
        <v>2624.3096000000005</v>
      </c>
      <c r="I109" s="13">
        <f aca="true" t="shared" si="14" ref="I109:I110">H109*1.09</f>
        <v>2860.497464000001</v>
      </c>
      <c r="J109" s="13">
        <f aca="true" t="shared" si="15" ref="J109:J110">I109*1.036</f>
        <v>2963.475372704001</v>
      </c>
      <c r="K109" s="13">
        <f aca="true" t="shared" si="16" ref="K109:K110">J109*1.102</f>
        <v>3265.7498607198095</v>
      </c>
      <c r="L109" s="13">
        <f aca="true" t="shared" si="17" ref="L109:L110">K109*1.1037</f>
        <v>3604.4081212764536</v>
      </c>
      <c r="M109" s="13">
        <f aca="true" t="shared" si="18" ref="M109:M114">L109*1.0621</f>
        <v>3828.2418656077216</v>
      </c>
      <c r="N109" s="13">
        <f aca="true" t="shared" si="19" ref="N109:N110">M109*1.0585</f>
        <v>4052.194014745773</v>
      </c>
      <c r="O109" s="13">
        <f aca="true" t="shared" si="20" ref="O109:O110">N109*1.0739</f>
        <v>4351.651152435486</v>
      </c>
      <c r="P109" s="13">
        <f aca="true" t="shared" si="21" ref="P109:P110">O109*1.0689</f>
        <v>4651.4799168382915</v>
      </c>
      <c r="Q109" s="13">
        <v>4651.48</v>
      </c>
      <c r="R109" s="15">
        <f aca="true" t="shared" si="22" ref="R109:R110">Q109*1.0212</f>
        <v>4750.091376</v>
      </c>
      <c r="S109" s="15">
        <f aca="true" t="shared" si="23" ref="S109:S110">R109*1.0438</f>
        <v>4958.1453782688</v>
      </c>
      <c r="T109" s="15">
        <f aca="true" t="shared" si="24" ref="T109:T110">S109*1.0505</f>
        <v>5208.531719871375</v>
      </c>
    </row>
    <row r="110" spans="1:20" ht="14.25">
      <c r="A110" s="12">
        <v>1850119</v>
      </c>
      <c r="B110" s="12">
        <v>700814</v>
      </c>
      <c r="C110" s="12" t="s">
        <v>354</v>
      </c>
      <c r="D110" s="12" t="s">
        <v>23</v>
      </c>
      <c r="E110" s="12" t="s">
        <v>24</v>
      </c>
      <c r="F110" s="20">
        <v>2875.96</v>
      </c>
      <c r="G110">
        <v>2875.96</v>
      </c>
      <c r="H110" s="13">
        <f t="shared" si="13"/>
        <v>3083.02912</v>
      </c>
      <c r="I110" s="13">
        <f t="shared" si="14"/>
        <v>3360.5017408000003</v>
      </c>
      <c r="J110" s="13">
        <f t="shared" si="15"/>
        <v>3481.4798034688006</v>
      </c>
      <c r="K110" s="13">
        <f t="shared" si="16"/>
        <v>3836.5907434226187</v>
      </c>
      <c r="L110" s="13">
        <f t="shared" si="17"/>
        <v>4234.445203515544</v>
      </c>
      <c r="M110" s="13">
        <f t="shared" si="18"/>
        <v>4497.404250653859</v>
      </c>
      <c r="N110" s="13">
        <f t="shared" si="19"/>
        <v>4760.50239931711</v>
      </c>
      <c r="O110" s="13">
        <f t="shared" si="20"/>
        <v>5112.303526626644</v>
      </c>
      <c r="P110" s="13">
        <f t="shared" si="21"/>
        <v>5464.54123961122</v>
      </c>
      <c r="Q110" s="13">
        <v>5464.54</v>
      </c>
      <c r="R110" s="15">
        <f t="shared" si="22"/>
        <v>5580.388248</v>
      </c>
      <c r="S110" s="15">
        <f t="shared" si="23"/>
        <v>5824.8092532624005</v>
      </c>
      <c r="T110" s="15">
        <f t="shared" si="24"/>
        <v>6118.962120552152</v>
      </c>
    </row>
    <row r="111" spans="8:20" ht="14.25">
      <c r="H111" s="18"/>
      <c r="I111" s="18"/>
      <c r="J111" s="18"/>
      <c r="K111" s="18"/>
      <c r="L111" s="18"/>
      <c r="M111" s="18">
        <f t="shared" si="18"/>
        <v>0</v>
      </c>
      <c r="N111" s="18"/>
      <c r="O111" s="18"/>
      <c r="P111" s="18"/>
      <c r="Q111" s="18"/>
      <c r="R111" s="19"/>
      <c r="S111" s="15"/>
      <c r="T111" s="15"/>
    </row>
    <row r="112" spans="1:20" ht="12.75" customHeight="1">
      <c r="A112" s="21" t="s">
        <v>355</v>
      </c>
      <c r="B112" s="12"/>
      <c r="C112" s="12" t="s">
        <v>356</v>
      </c>
      <c r="D112" s="12" t="s">
        <v>23</v>
      </c>
      <c r="E112" s="12" t="s">
        <v>24</v>
      </c>
      <c r="F112" s="20">
        <v>1235.67</v>
      </c>
      <c r="G112">
        <v>1235.67</v>
      </c>
      <c r="H112" s="13">
        <f aca="true" t="shared" si="25" ref="H112:H114">G112*1.072</f>
        <v>1324.6382400000002</v>
      </c>
      <c r="I112" s="13">
        <f aca="true" t="shared" si="26" ref="I112:I114">H112*1.09</f>
        <v>1443.8556816000003</v>
      </c>
      <c r="J112" s="13">
        <f aca="true" t="shared" si="27" ref="J112:J114">I112*1.036</f>
        <v>1495.8344861376004</v>
      </c>
      <c r="K112" s="13">
        <f aca="true" t="shared" si="28" ref="K112:K114">J112*1.102</f>
        <v>1648.4096037236357</v>
      </c>
      <c r="L112" s="13">
        <f aca="true" t="shared" si="29" ref="L112:L114">K112*1.1037</f>
        <v>1819.3496796297766</v>
      </c>
      <c r="M112" s="13">
        <f t="shared" si="18"/>
        <v>1932.3312947347858</v>
      </c>
      <c r="N112" s="13">
        <f aca="true" t="shared" si="30" ref="N112:N114">M112*1.0585</f>
        <v>2045.3726754767708</v>
      </c>
      <c r="O112" s="13">
        <f aca="true" t="shared" si="31" ref="O112:O114">N112*1.0739</f>
        <v>2196.525716194504</v>
      </c>
      <c r="P112" s="13">
        <f aca="true" t="shared" si="32" ref="P112:P114">O112*1.0689</f>
        <v>2347.8663380403054</v>
      </c>
      <c r="Q112" s="13">
        <v>2347.87</v>
      </c>
      <c r="R112" s="15">
        <f aca="true" t="shared" si="33" ref="R112:R114">Q112*1.0212</f>
        <v>2397.644844</v>
      </c>
      <c r="S112" s="15">
        <f aca="true" t="shared" si="34" ref="S112:S114">R112*1.0438</f>
        <v>2502.6616881672003</v>
      </c>
      <c r="T112" s="15">
        <f aca="true" t="shared" si="35" ref="T112:T114">S112*1.0505</f>
        <v>2629.0461034196437</v>
      </c>
    </row>
    <row r="113" spans="1:20" ht="14.25">
      <c r="A113" s="21"/>
      <c r="B113" s="12"/>
      <c r="C113" s="12" t="s">
        <v>357</v>
      </c>
      <c r="D113" s="12" t="s">
        <v>23</v>
      </c>
      <c r="E113" s="12" t="s">
        <v>24</v>
      </c>
      <c r="F113" s="20">
        <v>1323.71</v>
      </c>
      <c r="G113">
        <v>1323.71</v>
      </c>
      <c r="H113" s="13">
        <f t="shared" si="25"/>
        <v>1419.0171200000002</v>
      </c>
      <c r="I113" s="13">
        <f t="shared" si="26"/>
        <v>1546.7286608000004</v>
      </c>
      <c r="J113" s="13">
        <f t="shared" si="27"/>
        <v>1602.4108925888004</v>
      </c>
      <c r="K113" s="13">
        <f t="shared" si="28"/>
        <v>1765.8568036328581</v>
      </c>
      <c r="L113" s="13">
        <f t="shared" si="29"/>
        <v>1948.9761541695855</v>
      </c>
      <c r="M113" s="13">
        <f t="shared" si="18"/>
        <v>2070.007573343517</v>
      </c>
      <c r="N113" s="13">
        <f t="shared" si="30"/>
        <v>2191.103016384113</v>
      </c>
      <c r="O113" s="13">
        <f t="shared" si="31"/>
        <v>2353.025529294899</v>
      </c>
      <c r="P113" s="13">
        <f t="shared" si="32"/>
        <v>2515.1489882633177</v>
      </c>
      <c r="Q113" s="13">
        <v>2515.15</v>
      </c>
      <c r="R113" s="15">
        <f t="shared" si="33"/>
        <v>2568.4711800000005</v>
      </c>
      <c r="S113" s="15">
        <f t="shared" si="34"/>
        <v>2680.9702176840005</v>
      </c>
      <c r="T113" s="15">
        <f t="shared" si="35"/>
        <v>2816.3592136770426</v>
      </c>
    </row>
    <row r="114" spans="1:20" ht="14.25">
      <c r="A114" s="21"/>
      <c r="B114" s="12"/>
      <c r="C114" s="12" t="s">
        <v>358</v>
      </c>
      <c r="D114" s="12" t="s">
        <v>23</v>
      </c>
      <c r="E114" s="12" t="s">
        <v>24</v>
      </c>
      <c r="F114" s="20">
        <v>1323.71</v>
      </c>
      <c r="G114">
        <v>1323.71</v>
      </c>
      <c r="H114" s="13">
        <f t="shared" si="25"/>
        <v>1419.0171200000002</v>
      </c>
      <c r="I114" s="13">
        <f t="shared" si="26"/>
        <v>1546.7286608000004</v>
      </c>
      <c r="J114" s="13">
        <f t="shared" si="27"/>
        <v>1602.4108925888004</v>
      </c>
      <c r="K114" s="13">
        <f t="shared" si="28"/>
        <v>1765.8568036328581</v>
      </c>
      <c r="L114" s="13">
        <f t="shared" si="29"/>
        <v>1948.9761541695855</v>
      </c>
      <c r="M114" s="13">
        <f t="shared" si="18"/>
        <v>2070.007573343517</v>
      </c>
      <c r="N114" s="13">
        <f t="shared" si="30"/>
        <v>2191.103016384113</v>
      </c>
      <c r="O114" s="13">
        <f t="shared" si="31"/>
        <v>2353.025529294899</v>
      </c>
      <c r="P114" s="13">
        <f t="shared" si="32"/>
        <v>2515.1489882633177</v>
      </c>
      <c r="Q114" s="13">
        <v>2515.15</v>
      </c>
      <c r="R114" s="15">
        <f t="shared" si="33"/>
        <v>2568.4711800000005</v>
      </c>
      <c r="S114" s="15">
        <f t="shared" si="34"/>
        <v>2680.9702176840005</v>
      </c>
      <c r="T114" s="15">
        <f t="shared" si="35"/>
        <v>2816.3592136770426</v>
      </c>
    </row>
  </sheetData>
  <sheetProtection selectLockedCells="1" selectUnlockedCells="1"/>
  <mergeCells count="3">
    <mergeCell ref="A1:B1"/>
    <mergeCell ref="A2:B2"/>
    <mergeCell ref="A112:A114"/>
  </mergeCells>
  <printOptions/>
  <pageMargins left="0.47222222222222227" right="0.39375" top="1.0527777777777778" bottom="0.7875" header="0.7875" footer="0.5118110236220472"/>
  <pageSetup horizontalDpi="300" verticalDpi="300" orientation="portrait" paperSize="5" scale="90"/>
  <headerFooter alignWithMargins="0">
    <oddHeader>&amp;C&amp;"Times New Roman,Normal"&amp;12&amp;A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2023-06-27T13:46:45Z</cp:lastPrinted>
  <dcterms:created xsi:type="dcterms:W3CDTF">2023-04-26T13:45:50Z</dcterms:created>
  <dcterms:modified xsi:type="dcterms:W3CDTF">2023-06-27T13:49:28Z</dcterms:modified>
  <cp:category/>
  <cp:version/>
  <cp:contentType/>
  <cp:contentStatus/>
  <cp:revision>3</cp:revision>
</cp:coreProperties>
</file>